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17.111\業務用02\01 財政関係\11 財政比較分析表・財政資料収集\令和５年度財政状況資料集\提出用\"/>
    </mc:Choice>
  </mc:AlternateContent>
  <bookViews>
    <workbookView xWindow="135" yWindow="-15480" windowWidth="23265" windowHeight="138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AM37" i="10"/>
  <c r="C37" i="10"/>
  <c r="CO36" i="10"/>
  <c r="AM36" i="10"/>
  <c r="C36" i="10"/>
  <c r="AM35" i="10"/>
  <c r="C35" i="10"/>
  <c r="CO34" i="10"/>
  <c r="CO35" i="10" s="1"/>
  <c r="BW34" i="10"/>
  <c r="BW35" i="10" s="1"/>
  <c r="BW36" i="10" s="1"/>
  <c r="BW37" i="10" s="1"/>
  <c r="BW38" i="10" s="1"/>
  <c r="BW39" i="10" s="1"/>
  <c r="AM34" i="10"/>
  <c r="U34" i="10"/>
  <c r="U35" i="10" s="1"/>
  <c r="C34" i="10"/>
  <c r="U36" i="10" l="1"/>
  <c r="U37" i="10" s="1"/>
  <c r="BE34" i="10"/>
  <c r="BE35" i="10" s="1"/>
  <c r="BE36" i="10" s="1"/>
  <c r="BE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<sst xmlns="http://schemas.openxmlformats.org/spreadsheetml/2006/main" count="1100" uniqueCount="562">
  <si>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</si>
  <si>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</si>
  <si>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</si>
  <si>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</si>
  <si>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</si>
  <si>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</si>
  <si>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</si>
  <si>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</si>
  <si>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</si>
  <si>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</si>
  <si>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</si>
  <si>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</si>
  <si>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</si>
  <si>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</si>
  <si>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</si>
  <si>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</si>
  <si>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</si>
  <si>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</si>
  <si>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</si>
  <si>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</si>
  <si>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</si>
  <si>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</si>
  <si>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</si>
  <si>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</si>
  <si>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</si>
  <si>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</si>
  <si>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</si>
  <si>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</si>
  <si>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</si>
  <si>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</si>
  <si>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</si>
  <si>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</si>
  <si>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</si>
  <si>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</si>
  <si>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</si>
  <si>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</si>
  <si>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</si>
  <si>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</si>
  <si>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</si>
  <si>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</si>
  <si>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</si>
  <si>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</si>
  <si>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</si>
  <si>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</si>
  <si>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</si>
  <si>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</si>
  <si>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</si>
  <si>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</si>
  <si>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</si>
  <si>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</si>
  <si>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</si>
  <si>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</si>
  <si>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</si>
  <si>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</si>
  <si>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</si>
  <si>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</si>
  <si>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</si>
  <si>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</si>
  <si>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</si>
  <si>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</si>
  <si>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</si>
  <si>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</si>
  <si>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</si>
  <si>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</si>
  <si>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</si>
  <si>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</si>
  <si>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</si>
  <si>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</si>
  <si>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</si>
  <si>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</si>
  <si>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</si>
  <si>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</si>
  <si>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</si>
  <si>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</si>
  <si>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</si>
  <si>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</si>
  <si>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</si>
  <si>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</si>
  <si>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</si>
  <si>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</si>
  <si>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</si>
  <si>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</si>
  <si>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</si>
  <si>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</si>
  <si>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</si>
  <si>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</si>
  <si>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</si>
  <si>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</si>
  <si>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</si>
  <si>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</si>
  <si>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</si>
  <si>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</si>
  <si>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</si>
  <si>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</si>
  <si>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水上村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</si>
  <si>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</si>
  <si>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</si>
  <si>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</si>
  <si>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</si>
  <si>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</si>
  <si>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</si>
  <si>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</si>
  <si>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</si>
  <si>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</si>
  <si>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</si>
  <si>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</si>
  <si>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</si>
  <si>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</si>
  <si>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</si>
  <si>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</si>
  <si>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</si>
  <si>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</si>
  <si>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</si>
  <si>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</si>
  <si>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</si>
  <si>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</si>
  <si>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</si>
  <si>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</si>
  <si>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</si>
  <si>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</si>
  <si>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</si>
  <si>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</si>
  <si>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</si>
  <si>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</si>
  <si>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</si>
  <si>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</si>
  <si>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</si>
  <si>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</si>
  <si>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</si>
  <si>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</si>
  <si>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</si>
  <si>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</si>
  <si>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</si>
  <si>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</si>
  <si>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</si>
  <si>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</si>
  <si>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</si>
  <si>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</si>
  <si>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</si>
  <si>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</si>
  <si>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</si>
  <si>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</si>
  <si>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6"/>
  </si>
  <si>
    <t>うち日本人(％)</t>
    <phoneticPr fontId="5"/>
  </si>
  <si>
    <t>-3.1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</si>
  <si>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</si>
  <si>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</si>
  <si>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</si>
  <si>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</si>
  <si>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</si>
  <si>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</si>
  <si>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</si>
  <si>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</si>
  <si>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</si>
  <si>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</si>
  <si>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</si>
  <si>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</si>
  <si>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</si>
  <si>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</si>
  <si>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</si>
  <si>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</si>
  <si>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</si>
  <si>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</si>
  <si>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</si>
  <si>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</si>
  <si>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</si>
  <si>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</si>
  <si>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</si>
  <si>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</si>
  <si>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</si>
  <si>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</si>
  <si>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</si>
  <si>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</si>
  <si>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</si>
  <si>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</si>
  <si>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</si>
  <si>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</si>
  <si>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</si>
  <si>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</si>
  <si>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</si>
  <si>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</si>
  <si>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</si>
  <si>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</si>
  <si>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</si>
  <si>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</si>
  <si>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</si>
  <si>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</si>
  <si>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</si>
  <si>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</si>
  <si>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</si>
  <si>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</si>
  <si>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</si>
  <si>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</si>
  <si>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</si>
  <si>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</si>
  <si>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</si>
  <si>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</si>
  <si>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</si>
  <si>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</si>
  <si>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</si>
  <si>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</si>
  <si>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</si>
  <si>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</si>
  <si>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熊本県水上村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</si>
  <si>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</si>
  <si>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</si>
  <si>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</si>
  <si>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</si>
  <si>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</si>
  <si>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</si>
  <si>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</si>
  <si>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</si>
  <si>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</si>
  <si>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</si>
  <si>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</si>
  <si>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</si>
  <si>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</si>
  <si>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</si>
  <si>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</si>
  <si>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</si>
  <si>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</si>
  <si>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</si>
  <si>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</si>
  <si>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</si>
  <si>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</si>
  <si>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</si>
  <si>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</si>
  <si>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</si>
  <si>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</si>
  <si>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</si>
  <si>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</si>
  <si>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</si>
  <si>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</si>
  <si>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</si>
  <si>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</si>
  <si>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</si>
  <si>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</si>
  <si>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</si>
  <si>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</si>
  <si>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</si>
  <si>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</si>
  <si>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</si>
  <si>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</si>
  <si>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</si>
  <si>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</si>
  <si>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</si>
  <si>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</si>
  <si>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</si>
  <si>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</si>
  <si>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</si>
  <si>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</si>
  <si>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</si>
  <si>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</si>
  <si>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</si>
  <si>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</si>
  <si>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</si>
  <si>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</si>
  <si>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</si>
  <si>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</si>
  <si>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</si>
  <si>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</si>
  <si>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</si>
  <si>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</si>
  <si>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</si>
  <si>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</si>
  <si>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</si>
  <si>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</si>
  <si>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</si>
  <si>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</si>
  <si>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</si>
  <si>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</si>
  <si>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</si>
  <si>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</si>
  <si>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</si>
  <si>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</si>
  <si>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</si>
  <si>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</si>
  <si>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</si>
  <si>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</si>
  <si>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</si>
  <si>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</si>
  <si>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</si>
  <si>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</si>
  <si>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</si>
  <si>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</si>
  <si>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</si>
  <si>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</si>
  <si>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</si>
  <si>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</si>
  <si>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</si>
  <si>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</si>
  <si>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</si>
  <si>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</si>
  <si>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</si>
  <si>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</si>
  <si>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</si>
  <si>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</si>
  <si>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</si>
  <si>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</si>
  <si>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</si>
  <si>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</si>
  <si>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</si>
  <si>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</si>
  <si>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</si>
  <si>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</si>
  <si>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</si>
  <si>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</si>
  <si>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</si>
  <si>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</si>
  <si>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</si>
  <si>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</si>
  <si>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</si>
  <si>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</si>
  <si>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</si>
  <si>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</si>
  <si>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</si>
  <si>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</si>
  <si>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</si>
  <si>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</si>
  <si>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</si>
  <si>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</si>
  <si>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</si>
  <si>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</si>
  <si>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</si>
  <si>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</si>
  <si>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</si>
  <si>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</si>
  <si>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</si>
  <si>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</si>
  <si>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</si>
  <si>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</si>
  <si>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</si>
  <si>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</si>
  <si>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</si>
  <si>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</si>
  <si>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</si>
  <si>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</si>
  <si>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</si>
  <si>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</si>
  <si>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</si>
  <si>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</si>
  <si>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</si>
  <si>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</si>
  <si>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</si>
  <si>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</si>
  <si>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</si>
  <si>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</si>
  <si>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</si>
  <si>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</si>
  <si>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</si>
  <si>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</si>
  <si>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</si>
  <si>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</si>
  <si>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</si>
  <si>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熊本県水上村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</si>
  <si>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</si>
  <si>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</si>
  <si>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</si>
  <si>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</si>
  <si>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</si>
  <si>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</si>
  <si>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</si>
  <si>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</si>
  <si>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</si>
  <si>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</si>
  <si>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</si>
  <si>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</si>
  <si>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</si>
  <si>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</si>
  <si>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</si>
  <si>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</si>
  <si>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</si>
  <si>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</si>
  <si>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</si>
  <si>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</si>
  <si>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</si>
  <si>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</si>
  <si>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</si>
  <si>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</si>
  <si>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</si>
  <si>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</si>
  <si>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</si>
  <si>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</si>
  <si>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</si>
  <si>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</si>
  <si>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</si>
  <si>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</si>
  <si>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</si>
  <si>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</si>
  <si>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国民健康保険事業（直診勘定）</t>
    <phoneticPr fontId="5"/>
  </si>
  <si>
    <t>介護保険事業</t>
    <phoneticPr fontId="5"/>
  </si>
  <si>
    <t>後期高齢者医療事業</t>
    <phoneticPr fontId="5"/>
  </si>
  <si>
    <t>簡易水道事業特別会計</t>
    <phoneticPr fontId="5"/>
  </si>
  <si>
    <t>法非適用企業</t>
    <phoneticPr fontId="5"/>
  </si>
  <si>
    <t>下水道事業特別会計</t>
    <phoneticPr fontId="5"/>
  </si>
  <si>
    <t>農業集落排水事業特別会計</t>
    <phoneticPr fontId="5"/>
  </si>
  <si>
    <t>林業集落排水事業特別会計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</si>
  <si>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</si>
  <si>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</si>
  <si>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</si>
  <si>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</si>
  <si>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</si>
  <si>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</si>
  <si>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</si>
  <si>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</si>
  <si>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</si>
  <si>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</si>
  <si>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</si>
  <si>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</si>
  <si>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</si>
  <si>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</si>
  <si>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</si>
  <si>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</si>
  <si>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</si>
  <si>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</si>
  <si>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</si>
  <si>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</si>
  <si>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</si>
  <si>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</si>
  <si>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</si>
  <si>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</si>
  <si>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</si>
  <si>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</si>
  <si>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</si>
  <si>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</si>
  <si>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</si>
  <si>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</si>
  <si>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</si>
  <si>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</si>
  <si>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</si>
  <si>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</si>
  <si>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</si>
  <si>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</si>
  <si>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</si>
  <si>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</si>
  <si>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</si>
  <si>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</si>
  <si>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</si>
  <si>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</si>
  <si>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</si>
  <si>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</si>
  <si>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</si>
  <si>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</si>
  <si>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</si>
  <si>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</si>
  <si>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</si>
  <si>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</si>
  <si>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</si>
  <si>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</si>
  <si>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</si>
  <si>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</si>
  <si>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</si>
  <si>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</si>
  <si>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</si>
  <si>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</si>
  <si>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</si>
  <si>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</si>
  <si>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</si>
  <si>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</si>
  <si>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</si>
  <si>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</si>
  <si>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</si>
  <si>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</si>
  <si>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</si>
  <si>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</si>
  <si>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</si>
  <si>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</si>
  <si>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</si>
  <si>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</si>
  <si>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</si>
  <si>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</si>
  <si>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</si>
  <si>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</si>
  <si>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</si>
  <si>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</si>
  <si>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</si>
  <si>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</si>
  <si>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</si>
  <si>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</si>
  <si>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</si>
  <si>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</si>
  <si>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</si>
  <si>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</si>
  <si>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</si>
  <si>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</si>
  <si>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</si>
  <si>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</si>
  <si>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</si>
  <si>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</si>
  <si>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</si>
  <si>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</si>
  <si>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</si>
  <si>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</si>
  <si>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</si>
  <si>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</si>
  <si>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</si>
  <si>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</si>
  <si>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</si>
  <si>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</si>
  <si>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</si>
  <si>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</si>
  <si>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</si>
  <si>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</si>
  <si>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</si>
  <si>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</si>
  <si>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</si>
  <si>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</si>
  <si>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</si>
  <si>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</si>
  <si>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</si>
  <si>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</si>
  <si>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</si>
  <si>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</si>
  <si>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</si>
  <si>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</si>
  <si>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</si>
  <si>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</si>
  <si>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</si>
  <si>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</si>
  <si>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</si>
  <si>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</si>
  <si>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</si>
  <si>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</si>
  <si>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</si>
  <si>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</si>
  <si>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</si>
  <si>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</si>
  <si>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</si>
  <si>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</si>
  <si>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</si>
  <si>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</si>
  <si>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</si>
  <si>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3.41</t>
  </si>
  <si>
    <t>▲ 25.54</t>
  </si>
  <si>
    <t>一般会計</t>
  </si>
  <si>
    <t>簡易水道事業特別会計</t>
  </si>
  <si>
    <t>介護保険事業</t>
  </si>
  <si>
    <t>国民健康保険事業（事業勘定）</t>
  </si>
  <si>
    <t>農業集落排水事業特別会計</t>
  </si>
  <si>
    <t>下水道事業特別会計</t>
  </si>
  <si>
    <t>林業集落排水事業特別会計</t>
  </si>
  <si>
    <t>後期高齢者医療事業</t>
  </si>
  <si>
    <t>その他会計（赤字）</t>
  </si>
  <si>
    <t>その他会計（黒字）</t>
  </si>
  <si>
    <t>R01</t>
    <phoneticPr fontId="5"/>
  </si>
  <si>
    <t>R02</t>
    <phoneticPr fontId="5"/>
  </si>
  <si>
    <t>R03</t>
    <phoneticPr fontId="5"/>
  </si>
  <si>
    <t>R04</t>
    <phoneticPr fontId="5"/>
  </si>
  <si>
    <t>R05</t>
    <phoneticPr fontId="5"/>
  </si>
  <si>
    <t>球磨郡公立多良木病院企業団</t>
    <rPh sb="0" eb="2">
      <t>クマ</t>
    </rPh>
    <rPh sb="2" eb="3">
      <t>グン</t>
    </rPh>
    <rPh sb="3" eb="5">
      <t>コウリツ</t>
    </rPh>
    <rPh sb="5" eb="8">
      <t>タラギ</t>
    </rPh>
    <rPh sb="8" eb="10">
      <t>ビョウイン</t>
    </rPh>
    <rPh sb="10" eb="12">
      <t>キギョウ</t>
    </rPh>
    <rPh sb="12" eb="13">
      <t>ダン</t>
    </rPh>
    <phoneticPr fontId="2"/>
  </si>
  <si>
    <t>上球磨消防組合</t>
    <rPh sb="0" eb="3">
      <t>カミクマ</t>
    </rPh>
    <rPh sb="3" eb="5">
      <t>ショウボウ</t>
    </rPh>
    <rPh sb="5" eb="7">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</si>
  <si>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</si>
  <si>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熊本県高齢者医療広域連合（一般会計）</t>
    <rPh sb="0" eb="3">
      <t>クマモトケン</t>
    </rPh>
    <rPh sb="3" eb="6">
      <t>コウレイシャ</t>
    </rPh>
    <rPh sb="6" eb="8">
      <t>イリョウ</t>
    </rPh>
    <rPh sb="8" eb="10">
      <t>コウイキ</t>
    </rPh>
    <rPh sb="10" eb="12">
      <t>レンゴウ</t>
    </rPh>
    <rPh sb="13" eb="15">
      <t>イッパン</t>
    </rPh>
    <rPh sb="15" eb="17">
      <t>カイケイ</t>
    </rPh>
    <phoneticPr fontId="2"/>
  </si>
  <si>
    <t>熊本県高齢者医療広域連合（後期高齢者医療特別会計）</t>
    <rPh sb="0" eb="3">
      <t>クマモトケン</t>
    </rPh>
    <rPh sb="3" eb="6">
      <t>コウレイシャ</t>
    </rPh>
    <rPh sb="6" eb="8">
      <t>イリョウ</t>
    </rPh>
    <rPh sb="8" eb="10">
      <t>コウイキ</t>
    </rPh>
    <rPh sb="10" eb="12">
      <t>レンゴウ</t>
    </rPh>
    <rPh sb="13" eb="15">
      <t>コウキ</t>
    </rPh>
    <rPh sb="15" eb="18">
      <t>コウレイシャ</t>
    </rPh>
    <rPh sb="18" eb="20">
      <t>イリョウ</t>
    </rPh>
    <rPh sb="20" eb="22">
      <t>トクベツ</t>
    </rPh>
    <rPh sb="22" eb="24">
      <t>カイケイ</t>
    </rPh>
    <phoneticPr fontId="2"/>
  </si>
  <si>
    <t>熊本県市町村総合事務組合</t>
    <rPh sb="0" eb="3">
      <t>クマモトケン</t>
    </rPh>
    <rPh sb="3" eb="6">
      <t>シチョウソン</t>
    </rPh>
    <rPh sb="6" eb="8">
      <t>ソウゴウ</t>
    </rPh>
    <rPh sb="8" eb="10">
      <t>ジム</t>
    </rPh>
    <rPh sb="10" eb="12">
      <t>クミアイ</t>
    </rPh>
    <phoneticPr fontId="2"/>
  </si>
  <si>
    <t>株式会社みずかみ</t>
    <rPh sb="0" eb="4">
      <t>カブシキガイシャ</t>
    </rPh>
    <phoneticPr fontId="2"/>
  </si>
  <si>
    <t>くま川鉄道株式会社</t>
    <rPh sb="2" eb="3">
      <t>カワ</t>
    </rPh>
    <rPh sb="3" eb="5">
      <t>テツドウ</t>
    </rPh>
    <rPh sb="5" eb="9">
      <t>カブシキガイシャ</t>
    </rPh>
    <phoneticPr fontId="2"/>
  </si>
  <si>
    <t>ふるさと応援基金</t>
    <rPh sb="4" eb="8">
      <t>オウエンキキン</t>
    </rPh>
    <phoneticPr fontId="5"/>
  </si>
  <si>
    <t>地域公共交通対策基金</t>
    <rPh sb="0" eb="6">
      <t>チイキコウキョウコウツウ</t>
    </rPh>
    <rPh sb="6" eb="8">
      <t>タイサク</t>
    </rPh>
    <rPh sb="8" eb="10">
      <t>キキン</t>
    </rPh>
    <phoneticPr fontId="2"/>
  </si>
  <si>
    <t>こども育成支援基金</t>
    <rPh sb="3" eb="5">
      <t>イクセイ</t>
    </rPh>
    <rPh sb="5" eb="7">
      <t>シエン</t>
    </rPh>
    <rPh sb="7" eb="9">
      <t>キキン</t>
    </rPh>
    <phoneticPr fontId="2"/>
  </si>
  <si>
    <t>いきいき人づくり基金</t>
    <rPh sb="4" eb="5">
      <t>ヒト</t>
    </rPh>
    <rPh sb="8" eb="10">
      <t>キキン</t>
    </rPh>
    <phoneticPr fontId="2"/>
  </si>
  <si>
    <t>森林環境譲与税基金</t>
    <rPh sb="0" eb="2">
      <t>シンリン</t>
    </rPh>
    <rPh sb="2" eb="4">
      <t>カンキョウ</t>
    </rPh>
    <rPh sb="4" eb="6">
      <t>ジョウヨ</t>
    </rPh>
    <rPh sb="6" eb="7">
      <t>ゼイ</t>
    </rPh>
    <rPh sb="7" eb="9">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</si>
</sst>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E646-4FEC-A5E2-95167BBE41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440143</c:v>
                </c:pt>
                <c:pt idx="1">
                  <c:v>268674</c:v>
                </c:pt>
                <c:pt idx="2">
                  <c:v>140670</c:v>
                </c:pt>
                <c:pt idx="3">
                  <c:v>295806</c:v>
                </c:pt>
                <c:pt idx="4">
                  <c:v>400113</c:v>
                </c:pt>
              </c:numCache>
            </c:numRef>
          </c:val>
          <c:smooth val="0"/>
          <c:extLst>
            <c:ext xmlns:c16="http://schemas.microsoft.com/office/drawing/2014/chart" uri="{C3380CC4-5D6E-409C-BE32-E72D297353CC}">
              <c16:uniqueId val="{00000001-E646-4FEC-A5E2-95167BBE412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19.010000000000002</c:v>
                </c:pt>
                <c:pt idx="1">
                  <c:v>41.57</c:v>
                </c:pt>
                <c:pt idx="2">
                  <c:v>35.25</c:v>
                </c:pt>
                <c:pt idx="3">
                  <c:v>27.05</c:v>
                </c:pt>
                <c:pt idx="4">
                  <c:v>36.92</c:v>
                </c:pt>
              </c:numCache>
            </c:numRef>
          </c:val>
          <c:extLst>
            <c:ext xmlns:c16="http://schemas.microsoft.com/office/drawing/2014/chart" uri="{C3380CC4-5D6E-409C-BE32-E72D297353CC}">
              <c16:uniqueId val="{00000000-A305-48ED-88A1-A9D6886C916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48.38</c:v>
                </c:pt>
                <c:pt idx="1">
                  <c:v>50.07</c:v>
                </c:pt>
                <c:pt idx="2">
                  <c:v>46.29</c:v>
                </c:pt>
                <c:pt idx="3">
                  <c:v>29.87</c:v>
                </c:pt>
                <c:pt idx="4">
                  <c:v>35.880000000000003</c:v>
                </c:pt>
              </c:numCache>
            </c:numRef>
          </c:val>
          <c:extLst>
            <c:ext xmlns:c16="http://schemas.microsoft.com/office/drawing/2014/chart" uri="{C3380CC4-5D6E-409C-BE32-E72D297353CC}">
              <c16:uniqueId val="{00000001-A305-48ED-88A1-A9D6886C916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3.19</c:v>
                </c:pt>
                <c:pt idx="1">
                  <c:v>29.78</c:v>
                </c:pt>
                <c:pt idx="2">
                  <c:v>-3.41</c:v>
                </c:pt>
                <c:pt idx="3">
                  <c:v>-25.54</c:v>
                </c:pt>
                <c:pt idx="4">
                  <c:v>16.36</c:v>
                </c:pt>
              </c:numCache>
            </c:numRef>
          </c:val>
          <c:smooth val="0"/>
          <c:extLst>
            <c:ext xmlns:c16="http://schemas.microsoft.com/office/drawing/2014/chart" uri="{C3380CC4-5D6E-409C-BE32-E72D297353CC}">
              <c16:uniqueId val="{00000002-A305-48ED-88A1-A9D6886C916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0.02</c:v>
                </c:pt>
                <c:pt idx="2">
                  <c:v>#N/A</c:v>
                </c:pt>
                <c:pt idx="3">
                  <c:v>0.03</c:v>
                </c:pt>
                <c:pt idx="4">
                  <c:v>#N/A</c:v>
                </c:pt>
                <c:pt idx="5">
                  <c:v>0</c:v>
                </c:pt>
                <c:pt idx="6">
                  <c:v>#N/A</c:v>
                </c:pt>
                <c:pt idx="7">
                  <c:v>0</c:v>
                </c:pt>
                <c:pt idx="8">
                  <c:v>#N/A</c:v>
                </c:pt>
                <c:pt idx="9">
                  <c:v>0</c:v>
                </c:pt>
              </c:numCache>
            </c:numRef>
          </c:val>
          <c:extLst>
            <c:ext xmlns:c16="http://schemas.microsoft.com/office/drawing/2014/chart" uri="{C3380CC4-5D6E-409C-BE32-E72D297353CC}">
              <c16:uniqueId val="{00000000-5F02-4D5A-9611-88D6C69ED6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02-4D5A-9611-88D6C69ED6E6}"/>
            </c:ext>
          </c:extLst>
        </c:ser>
        <c:ser>
          <c:idx val="2"/>
          <c:order val="2"/>
          <c:tx>
            <c:strRef>
              <c:f>データシート!$A$29</c:f>
              <c:strCache>
                <c:ptCount val="1"/>
                <c:pt idx="0">
                  <c:v>後期高齢者医療事業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0.06</c:v>
                </c:pt>
                <c:pt idx="2">
                  <c:v>#N/A</c:v>
                </c:pt>
                <c:pt idx="3">
                  <c:v>0.04</c:v>
                </c:pt>
                <c:pt idx="4">
                  <c:v>#N/A</c:v>
                </c:pt>
                <c:pt idx="5">
                  <c:v>0.04</c:v>
                </c:pt>
                <c:pt idx="6">
                  <c:v>#N/A</c:v>
                </c:pt>
                <c:pt idx="7">
                  <c:v>0.04</c:v>
                </c:pt>
                <c:pt idx="8">
                  <c:v>#N/A</c:v>
                </c:pt>
                <c:pt idx="9">
                  <c:v>0.06</c:v>
                </c:pt>
              </c:numCache>
            </c:numRef>
          </c:val>
          <c:extLst>
            <c:ext xmlns:c16="http://schemas.microsoft.com/office/drawing/2014/chart" uri="{C3380CC4-5D6E-409C-BE32-E72D297353CC}">
              <c16:uniqueId val="{00000002-5F02-4D5A-9611-88D6C69ED6E6}"/>
            </c:ext>
          </c:extLst>
        </c:ser>
        <c:ser>
          <c:idx val="3"/>
          <c:order val="3"/>
          <c:tx>
            <c:strRef>
              <c:f>データシート!$A$30</c:f>
              <c:strCache>
                <c:ptCount val="1"/>
                <c:pt idx="0">
                  <c:v>林業集落排水事業特別会計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c:v>
                </c:pt>
                <c:pt idx="2">
                  <c:v>#N/A</c:v>
                </c:pt>
                <c:pt idx="3">
                  <c:v>0.09</c:v>
                </c:pt>
                <c:pt idx="4">
                  <c:v>#N/A</c:v>
                </c:pt>
                <c:pt idx="5">
                  <c:v>0.09</c:v>
                </c:pt>
                <c:pt idx="6">
                  <c:v>#N/A</c:v>
                </c:pt>
                <c:pt idx="7">
                  <c:v>7.0000000000000007E-2</c:v>
                </c:pt>
                <c:pt idx="8">
                  <c:v>#N/A</c:v>
                </c:pt>
                <c:pt idx="9">
                  <c:v>0.1</c:v>
                </c:pt>
              </c:numCache>
            </c:numRef>
          </c:val>
          <c:extLst>
            <c:ext xmlns:c16="http://schemas.microsoft.com/office/drawing/2014/chart" uri="{C3380CC4-5D6E-409C-BE32-E72D297353CC}">
              <c16:uniqueId val="{00000003-5F02-4D5A-9611-88D6C69ED6E6}"/>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0.11</c:v>
                </c:pt>
                <c:pt idx="2">
                  <c:v>#N/A</c:v>
                </c:pt>
                <c:pt idx="3">
                  <c:v>7.0000000000000007E-2</c:v>
                </c:pt>
                <c:pt idx="4">
                  <c:v>#N/A</c:v>
                </c:pt>
                <c:pt idx="5">
                  <c:v>0.11</c:v>
                </c:pt>
                <c:pt idx="6">
                  <c:v>#N/A</c:v>
                </c:pt>
                <c:pt idx="7">
                  <c:v>0.15</c:v>
                </c:pt>
                <c:pt idx="8">
                  <c:v>#N/A</c:v>
                </c:pt>
                <c:pt idx="9">
                  <c:v>0.42</c:v>
                </c:pt>
              </c:numCache>
            </c:numRef>
          </c:val>
          <c:extLst>
            <c:ext xmlns:c16="http://schemas.microsoft.com/office/drawing/2014/chart" uri="{C3380CC4-5D6E-409C-BE32-E72D297353CC}">
              <c16:uniqueId val="{00000004-5F02-4D5A-9611-88D6C69ED6E6}"/>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0.16</c:v>
                </c:pt>
                <c:pt idx="2">
                  <c:v>#N/A</c:v>
                </c:pt>
                <c:pt idx="3">
                  <c:v>0.28999999999999998</c:v>
                </c:pt>
                <c:pt idx="4">
                  <c:v>#N/A</c:v>
                </c:pt>
                <c:pt idx="5">
                  <c:v>0.2</c:v>
                </c:pt>
                <c:pt idx="6">
                  <c:v>#N/A</c:v>
                </c:pt>
                <c:pt idx="7">
                  <c:v>0.21</c:v>
                </c:pt>
                <c:pt idx="8">
                  <c:v>#N/A</c:v>
                </c:pt>
                <c:pt idx="9">
                  <c:v>0.65</c:v>
                </c:pt>
              </c:numCache>
            </c:numRef>
          </c:val>
          <c:extLst>
            <c:ext xmlns:c16="http://schemas.microsoft.com/office/drawing/2014/chart" uri="{C3380CC4-5D6E-409C-BE32-E72D297353CC}">
              <c16:uniqueId val="{00000005-5F02-4D5A-9611-88D6C69ED6E6}"/>
            </c:ext>
          </c:extLst>
        </c:ser>
        <c:ser>
          <c:idx val="6"/>
          <c:order val="6"/>
          <c:tx>
            <c:strRef>
              <c:f>データシート!$A$33</c:f>
              <c:strCache>
                <c:ptCount val="1"/>
                <c:pt idx="0">
                  <c:v>国民健康保険事業（事業勘定）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2.87</c:v>
                </c:pt>
                <c:pt idx="2">
                  <c:v>#N/A</c:v>
                </c:pt>
                <c:pt idx="3">
                  <c:v>1.88</c:v>
                </c:pt>
                <c:pt idx="4">
                  <c:v>#N/A</c:v>
                </c:pt>
                <c:pt idx="5">
                  <c:v>1.51</c:v>
                </c:pt>
                <c:pt idx="6">
                  <c:v>#N/A</c:v>
                </c:pt>
                <c:pt idx="7">
                  <c:v>2.3199999999999998</c:v>
                </c:pt>
                <c:pt idx="8">
                  <c:v>#N/A</c:v>
                </c:pt>
                <c:pt idx="9">
                  <c:v>0.95</c:v>
                </c:pt>
              </c:numCache>
            </c:numRef>
          </c:val>
          <c:extLst>
            <c:ext xmlns:c16="http://schemas.microsoft.com/office/drawing/2014/chart" uri="{C3380CC4-5D6E-409C-BE32-E72D297353CC}">
              <c16:uniqueId val="{00000006-5F02-4D5A-9611-88D6C69ED6E6}"/>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c:v>
                </c:pt>
                <c:pt idx="2">
                  <c:v>#N/A</c:v>
                </c:pt>
                <c:pt idx="3">
                  <c:v>1.55</c:v>
                </c:pt>
                <c:pt idx="4">
                  <c:v>#N/A</c:v>
                </c:pt>
                <c:pt idx="5">
                  <c:v>1.22</c:v>
                </c:pt>
                <c:pt idx="6">
                  <c:v>#N/A</c:v>
                </c:pt>
                <c:pt idx="7">
                  <c:v>1.81</c:v>
                </c:pt>
                <c:pt idx="8">
                  <c:v>#N/A</c:v>
                </c:pt>
                <c:pt idx="9">
                  <c:v>2.4300000000000002</c:v>
                </c:pt>
              </c:numCache>
            </c:numRef>
          </c:val>
          <c:extLst>
            <c:ext xmlns:c16="http://schemas.microsoft.com/office/drawing/2014/chart" uri="{C3380CC4-5D6E-409C-BE32-E72D297353CC}">
              <c16:uniqueId val="{00000007-5F02-4D5A-9611-88D6C69ED6E6}"/>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0.38</c:v>
                </c:pt>
                <c:pt idx="2">
                  <c:v>#N/A</c:v>
                </c:pt>
                <c:pt idx="3">
                  <c:v>1.5</c:v>
                </c:pt>
                <c:pt idx="4">
                  <c:v>#N/A</c:v>
                </c:pt>
                <c:pt idx="5">
                  <c:v>0.52</c:v>
                </c:pt>
                <c:pt idx="6">
                  <c:v>#N/A</c:v>
                </c:pt>
                <c:pt idx="7">
                  <c:v>0.51</c:v>
                </c:pt>
                <c:pt idx="8">
                  <c:v>#N/A</c:v>
                </c:pt>
                <c:pt idx="9">
                  <c:v>3.98</c:v>
                </c:pt>
              </c:numCache>
            </c:numRef>
          </c:val>
          <c:extLst>
            <c:ext xmlns:c16="http://schemas.microsoft.com/office/drawing/2014/chart" uri="{C3380CC4-5D6E-409C-BE32-E72D297353CC}">
              <c16:uniqueId val="{00000008-5F02-4D5A-9611-88D6C69ED6E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19.010000000000002</c:v>
                </c:pt>
                <c:pt idx="2">
                  <c:v>#N/A</c:v>
                </c:pt>
                <c:pt idx="3">
                  <c:v>41.57</c:v>
                </c:pt>
                <c:pt idx="4">
                  <c:v>#N/A</c:v>
                </c:pt>
                <c:pt idx="5">
                  <c:v>35.25</c:v>
                </c:pt>
                <c:pt idx="6">
                  <c:v>#N/A</c:v>
                </c:pt>
                <c:pt idx="7">
                  <c:v>27.18</c:v>
                </c:pt>
                <c:pt idx="8">
                  <c:v>#N/A</c:v>
                </c:pt>
                <c:pt idx="9">
                  <c:v>37.19</c:v>
                </c:pt>
              </c:numCache>
            </c:numRef>
          </c:val>
          <c:extLst>
            <c:ext xmlns:c16="http://schemas.microsoft.com/office/drawing/2014/chart" uri="{C3380CC4-5D6E-409C-BE32-E72D297353CC}">
              <c16:uniqueId val="{00000009-5F02-4D5A-9611-88D6C69ED6E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253</c:v>
                </c:pt>
                <c:pt idx="5">
                  <c:v>312</c:v>
                </c:pt>
                <c:pt idx="8">
                  <c:v>316</c:v>
                </c:pt>
                <c:pt idx="11">
                  <c:v>328</c:v>
                </c:pt>
                <c:pt idx="14">
                  <c:v>347</c:v>
                </c:pt>
              </c:numCache>
            </c:numRef>
          </c:val>
          <c:extLst>
            <c:ext xmlns:c16="http://schemas.microsoft.com/office/drawing/2014/chart" uri="{C3380CC4-5D6E-409C-BE32-E72D297353CC}">
              <c16:uniqueId val="{00000000-B60C-4B8C-8AC5-150ACF4A74F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60C-4B8C-8AC5-150ACF4A74F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2-B60C-4B8C-8AC5-150ACF4A74F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18</c:v>
                </c:pt>
                <c:pt idx="3">
                  <c:v>19</c:v>
                </c:pt>
                <c:pt idx="6">
                  <c:v>22</c:v>
                </c:pt>
                <c:pt idx="9">
                  <c:v>16</c:v>
                </c:pt>
                <c:pt idx="12">
                  <c:v>17</c:v>
                </c:pt>
              </c:numCache>
            </c:numRef>
          </c:val>
          <c:extLst>
            <c:ext xmlns:c16="http://schemas.microsoft.com/office/drawing/2014/chart" uri="{C3380CC4-5D6E-409C-BE32-E72D297353CC}">
              <c16:uniqueId val="{00000003-B60C-4B8C-8AC5-150ACF4A74F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62</c:v>
                </c:pt>
                <c:pt idx="3">
                  <c:v>66</c:v>
                </c:pt>
                <c:pt idx="6">
                  <c:v>64</c:v>
                </c:pt>
                <c:pt idx="9">
                  <c:v>64</c:v>
                </c:pt>
                <c:pt idx="12">
                  <c:v>71</c:v>
                </c:pt>
              </c:numCache>
            </c:numRef>
          </c:val>
          <c:extLst>
            <c:ext xmlns:c16="http://schemas.microsoft.com/office/drawing/2014/chart" uri="{C3380CC4-5D6E-409C-BE32-E72D297353CC}">
              <c16:uniqueId val="{00000004-B60C-4B8C-8AC5-150ACF4A74F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0C-4B8C-8AC5-150ACF4A74F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60C-4B8C-8AC5-150ACF4A74F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343</c:v>
                </c:pt>
                <c:pt idx="3">
                  <c:v>400</c:v>
                </c:pt>
                <c:pt idx="6">
                  <c:v>420</c:v>
                </c:pt>
                <c:pt idx="9">
                  <c:v>424</c:v>
                </c:pt>
                <c:pt idx="12">
                  <c:v>474</c:v>
                </c:pt>
              </c:numCache>
            </c:numRef>
          </c:val>
          <c:extLst>
            <c:ext xmlns:c16="http://schemas.microsoft.com/office/drawing/2014/chart" uri="{C3380CC4-5D6E-409C-BE32-E72D297353CC}">
              <c16:uniqueId val="{00000007-B60C-4B8C-8AC5-150ACF4A74F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170</c:v>
                </c:pt>
                <c:pt idx="2">
                  <c:v>#N/A</c:v>
                </c:pt>
                <c:pt idx="3">
                  <c:v>#N/A</c:v>
                </c:pt>
                <c:pt idx="4">
                  <c:v>173</c:v>
                </c:pt>
                <c:pt idx="5">
                  <c:v>#N/A</c:v>
                </c:pt>
                <c:pt idx="6">
                  <c:v>#N/A</c:v>
                </c:pt>
                <c:pt idx="7">
                  <c:v>190</c:v>
                </c:pt>
                <c:pt idx="8">
                  <c:v>#N/A</c:v>
                </c:pt>
                <c:pt idx="9">
                  <c:v>#N/A</c:v>
                </c:pt>
                <c:pt idx="10">
                  <c:v>177</c:v>
                </c:pt>
                <c:pt idx="11">
                  <c:v>#N/A</c:v>
                </c:pt>
                <c:pt idx="12">
                  <c:v>#N/A</c:v>
                </c:pt>
                <c:pt idx="13">
                  <c:v>216</c:v>
                </c:pt>
                <c:pt idx="14">
                  <c:v>#N/A</c:v>
                </c:pt>
              </c:numCache>
            </c:numRef>
          </c:val>
          <c:smooth val="0"/>
          <c:extLst>
            <c:ext xmlns:c16="http://schemas.microsoft.com/office/drawing/2014/chart" uri="{C3380CC4-5D6E-409C-BE32-E72D297353CC}">
              <c16:uniqueId val="{00000008-B60C-4B8C-8AC5-150ACF4A74F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3286</c:v>
                </c:pt>
                <c:pt idx="5">
                  <c:v>3439</c:v>
                </c:pt>
                <c:pt idx="8">
                  <c:v>3253</c:v>
                </c:pt>
                <c:pt idx="11">
                  <c:v>3186</c:v>
                </c:pt>
                <c:pt idx="14">
                  <c:v>3170</c:v>
                </c:pt>
              </c:numCache>
            </c:numRef>
          </c:val>
          <c:extLst>
            <c:ext xmlns:c16="http://schemas.microsoft.com/office/drawing/2014/chart" uri="{C3380CC4-5D6E-409C-BE32-E72D297353CC}">
              <c16:uniqueId val="{00000000-69AB-4924-8861-A4C5577EAF1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9AB-4924-8861-A4C5577EAF1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3318</c:v>
                </c:pt>
                <c:pt idx="5">
                  <c:v>3332</c:v>
                </c:pt>
                <c:pt idx="8">
                  <c:v>3866</c:v>
                </c:pt>
                <c:pt idx="11">
                  <c:v>4587</c:v>
                </c:pt>
                <c:pt idx="14">
                  <c:v>4872</c:v>
                </c:pt>
              </c:numCache>
            </c:numRef>
          </c:val>
          <c:extLst>
            <c:ext xmlns:c16="http://schemas.microsoft.com/office/drawing/2014/chart" uri="{C3380CC4-5D6E-409C-BE32-E72D297353CC}">
              <c16:uniqueId val="{00000002-69AB-4924-8861-A4C5577EAF1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9AB-4924-8861-A4C5577EAF1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9AB-4924-8861-A4C5577EAF1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AB-4924-8861-A4C5577EAF1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406</c:v>
                </c:pt>
                <c:pt idx="3">
                  <c:v>374</c:v>
                </c:pt>
                <c:pt idx="6">
                  <c:v>311</c:v>
                </c:pt>
                <c:pt idx="9">
                  <c:v>311</c:v>
                </c:pt>
                <c:pt idx="12">
                  <c:v>405</c:v>
                </c:pt>
              </c:numCache>
            </c:numRef>
          </c:val>
          <c:extLst>
            <c:ext xmlns:c16="http://schemas.microsoft.com/office/drawing/2014/chart" uri="{C3380CC4-5D6E-409C-BE32-E72D297353CC}">
              <c16:uniqueId val="{00000006-69AB-4924-8861-A4C5577EAF1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156</c:v>
                </c:pt>
                <c:pt idx="3">
                  <c:v>167</c:v>
                </c:pt>
                <c:pt idx="6">
                  <c:v>149</c:v>
                </c:pt>
                <c:pt idx="9">
                  <c:v>143</c:v>
                </c:pt>
                <c:pt idx="12">
                  <c:v>150</c:v>
                </c:pt>
              </c:numCache>
            </c:numRef>
          </c:val>
          <c:extLst>
            <c:ext xmlns:c16="http://schemas.microsoft.com/office/drawing/2014/chart" uri="{C3380CC4-5D6E-409C-BE32-E72D297353CC}">
              <c16:uniqueId val="{00000007-69AB-4924-8861-A4C5577EAF1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440</c:v>
                </c:pt>
                <c:pt idx="3">
                  <c:v>403</c:v>
                </c:pt>
                <c:pt idx="6">
                  <c:v>408</c:v>
                </c:pt>
                <c:pt idx="9">
                  <c:v>368</c:v>
                </c:pt>
                <c:pt idx="12">
                  <c:v>361</c:v>
                </c:pt>
              </c:numCache>
            </c:numRef>
          </c:val>
          <c:extLst>
            <c:ext xmlns:c16="http://schemas.microsoft.com/office/drawing/2014/chart" uri="{C3380CC4-5D6E-409C-BE32-E72D297353CC}">
              <c16:uniqueId val="{00000008-69AB-4924-8861-A4C5577EAF1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11</c:v>
                </c:pt>
                <c:pt idx="6">
                  <c:v>11</c:v>
                </c:pt>
                <c:pt idx="9">
                  <c:v>10</c:v>
                </c:pt>
                <c:pt idx="12">
                  <c:v>9</c:v>
                </c:pt>
              </c:numCache>
            </c:numRef>
          </c:val>
          <c:extLst>
            <c:ext xmlns:c16="http://schemas.microsoft.com/office/drawing/2014/chart" uri="{C3380CC4-5D6E-409C-BE32-E72D297353CC}">
              <c16:uniqueId val="{00000009-69AB-4924-8861-A4C5577EAF1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3831</c:v>
                </c:pt>
                <c:pt idx="3">
                  <c:v>3833</c:v>
                </c:pt>
                <c:pt idx="6">
                  <c:v>3616</c:v>
                </c:pt>
                <c:pt idx="9">
                  <c:v>3533</c:v>
                </c:pt>
                <c:pt idx="12">
                  <c:v>3580</c:v>
                </c:pt>
              </c:numCache>
            </c:numRef>
          </c:val>
          <c:extLst>
            <c:ext xmlns:c16="http://schemas.microsoft.com/office/drawing/2014/chart" uri="{C3380CC4-5D6E-409C-BE32-E72D297353CC}">
              <c16:uniqueId val="{0000000A-69AB-4924-8861-A4C5577EAF1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9AB-4924-8861-A4C5577EAF1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926</c:v>
                </c:pt>
                <c:pt idx="1">
                  <c:v>591</c:v>
                </c:pt>
                <c:pt idx="2">
                  <c:v>716</c:v>
                </c:pt>
              </c:numCache>
            </c:numRef>
          </c:val>
          <c:extLst>
            <c:ext xmlns:c16="http://schemas.microsoft.com/office/drawing/2014/chart" uri="{C3380CC4-5D6E-409C-BE32-E72D297353CC}">
              <c16:uniqueId val="{00000000-6F51-4E85-B6B2-6AB2117A8B1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569</c:v>
                </c:pt>
                <c:pt idx="1">
                  <c:v>574</c:v>
                </c:pt>
                <c:pt idx="2">
                  <c:v>479</c:v>
                </c:pt>
              </c:numCache>
            </c:numRef>
          </c:val>
          <c:extLst>
            <c:ext xmlns:c16="http://schemas.microsoft.com/office/drawing/2014/chart" uri="{C3380CC4-5D6E-409C-BE32-E72D297353CC}">
              <c16:uniqueId val="{00000001-6F51-4E85-B6B2-6AB2117A8B1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2174</c:v>
                </c:pt>
                <c:pt idx="1">
                  <c:v>3229</c:v>
                </c:pt>
                <c:pt idx="2">
                  <c:v>3485</c:v>
                </c:pt>
              </c:numCache>
            </c:numRef>
          </c:val>
          <c:extLst>
            <c:ext xmlns:c16="http://schemas.microsoft.com/office/drawing/2014/chart" uri="{C3380CC4-5D6E-409C-BE32-E72D297353CC}">
              <c16:uniqueId val="{00000002-6F51-4E85-B6B2-6AB2117A8B1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分子を構成する元利償還金は、平成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年度事業実施分の起債償還が始まった影響で年々上昇している。今後は令和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年度実施した学校教育施設、観光施設整備に伴う償還額の増、今度予定されているスポーツ施設関係整備事業で償還額が増となる見込み。</a:t>
          </a:r>
        </a:p>
        <a:p>
          <a:r>
            <a:rPr kumimoji="1" lang="ja-JP" altLang="en-US" sz="1400">
              <a:latin typeface="ＭＳ ゴシック" pitchFamily="49" charset="-128"/>
              <a:ea typeface="ＭＳ ゴシック" pitchFamily="49" charset="-128"/>
            </a:rPr>
            <a:t>　また、一部事務組合、公営企業に対する準元利償還金は依然として負担が大きく、特に整備計画が継続している一部事務組合に対する負担金には今後も注意が必要である。満期一括償還地方債の借入はない。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一般会計に係る地方債現在高は</a:t>
          </a:r>
          <a:r>
            <a:rPr kumimoji="1" lang="en-US" altLang="ja-JP" sz="1400">
              <a:latin typeface="ＭＳ ゴシック" pitchFamily="49" charset="-128"/>
              <a:ea typeface="ＭＳ ゴシック" pitchFamily="49" charset="-128"/>
            </a:rPr>
            <a:t>3,580</a:t>
          </a:r>
          <a:r>
            <a:rPr kumimoji="1" lang="ja-JP" altLang="en-US" sz="1400">
              <a:latin typeface="ＭＳ ゴシック" pitchFamily="49" charset="-128"/>
              <a:ea typeface="ＭＳ ゴシック" pitchFamily="49" charset="-128"/>
            </a:rPr>
            <a:t>百万円であり、前年度から</a:t>
          </a:r>
          <a:r>
            <a:rPr kumimoji="1" lang="en-US" altLang="ja-JP" sz="1400">
              <a:latin typeface="ＭＳ ゴシック" pitchFamily="49" charset="-128"/>
              <a:ea typeface="ＭＳ ゴシック" pitchFamily="49" charset="-128"/>
            </a:rPr>
            <a:t>47</a:t>
          </a:r>
          <a:r>
            <a:rPr kumimoji="1" lang="ja-JP" altLang="en-US" sz="1400">
              <a:latin typeface="ＭＳ ゴシック" pitchFamily="49" charset="-128"/>
              <a:ea typeface="ＭＳ ゴシック" pitchFamily="49" charset="-128"/>
            </a:rPr>
            <a:t>ぜん百万円増となった。新規発行額も増加しており、今後も将来負担額の増加が見込まれる。さらに一部事務組合、公営企業に対する準元利償還金は依然として負担が大きく、今後もしばらくは減少しない。</a:t>
          </a:r>
        </a:p>
        <a:p>
          <a:r>
            <a:rPr kumimoji="1" lang="ja-JP" altLang="en-US" sz="1400">
              <a:latin typeface="ＭＳ ゴシック" pitchFamily="49" charset="-128"/>
              <a:ea typeface="ＭＳ ゴシック" pitchFamily="49" charset="-128"/>
            </a:rPr>
            <a:t>　一方で、現在の充当可能財源をみると、充当可能基金と基準財政需要額算入見込額の合計額が将来負担額を相殺し、将来負担比率は発生していない。</a:t>
          </a:r>
        </a:p>
        <a:p>
          <a:r>
            <a:rPr kumimoji="1" lang="ja-JP" altLang="en-US" sz="1400">
              <a:latin typeface="ＭＳ ゴシック" pitchFamily="49" charset="-128"/>
              <a:ea typeface="ＭＳ ゴシック" pitchFamily="49" charset="-128"/>
            </a:rPr>
            <a:t>　今後も将来に負担が残らない財政運営に努める。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熊本県水上村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ふるさと寄附金額の半分をふるさと応援基金へ積み立てた。（約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ふるさと応援基金の一部を地方創生関係事業及びスポーツ環境整備事業関係に取り崩した。（約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歳計剰余金の一部を財政調整基金へ積み立てた。（約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本村の財政力指数は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と自主財源が少なく、交付税等の額により財政が大きく左右されることから、不測の災害等に備え、決算状況を踏まえながら積立を行う。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ふるさと応援基金：個性豊かな活力あるふるさとづくりを目的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地域公共交通対策基金：地域における最適な公共交通体系を構築することを目的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こども育成支援基金：安心してこどもを生み育てられる村を目指し、妊娠・出産・子育て支援を図ることを目的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いきいき人づくり基金：明るく活力のある水上村を目指し、人材の育成を図ることを目的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森林環境譲与税基金：間伐や人材育成、担い手の確保、木材利用の促進や普及啓発等の森林整備を目的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ふるさと寄附金額の半分をふるさと応援基金へ積み立てた。（約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ふるさと応援基金の一部を地方創生関係事業及びスポーツ環境整備事業関係に取り崩した。（約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こども育成支援金の一部を保育所運営費に取り崩した。（約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地域公共交通対策基金、こども育成支援基金、いきいき人づくり基金は今後も事業の財源として取崩しを行い、決算状況を踏まえながら積立を行う。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ふるさと応援基金は、ふるさと寄附金の確保を図り、本村が進める地方創生関係事業の財源として積立を行う。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歳計剰余金の一部を財政調整基金へ積み立てた。（約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本村の財政力指数は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と自主財源が少なく、交付税等の額により財政が大きく左右されることから、不測の災害等に備え、決算状況を踏まえながら積立を行う。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基金の一部を元利償還金へ充当した。（約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年度に大きな事業を地方債を活用して実施しており、今後もスポーツ環境整備事業等で年間償還額の増加が見込まれるため、決算状況を踏まえ積立を行う。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1,976
1,963
190.96
6,224,062
5,432,342
736,315
1,994,182
3,579,700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依然として村内の産業で財源を支えることは難しく、人口減少も顕著であるため、市町村民税・法人税等の地方税を安定的に見込むことは困難であり、自主財源の伸びは当面期待できない状況である。よって、今後大幅に上昇するとは考えにく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115358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前年比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増となっており、経常経費充当一般財源等（分子）が経常一般財源等（分母）を上回ったためである。経常経費一般財源等（分子）の増加要因としては、公債費の増額があげられる。公債費については、今後スポーツ環境整備事業等の実施により増加することが見込まれるため、できる限り地方債の新規発行を抑制し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64</xdr:row>
      <xdr:rowOff>3175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1565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13758</xdr:rowOff>
    </xdr:from>
    <xdr:to>
      <xdr:col>19</xdr:col>
      <xdr:colOff>133350</xdr:colOff>
      <xdr:row>63</xdr:row>
      <xdr:rowOff>114300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15108"/>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13758</xdr:rowOff>
    </xdr:from>
    <xdr:to>
      <xdr:col>15</xdr:col>
      <xdr:colOff>82550</xdr:colOff>
      <xdr:row>64</xdr:row>
      <xdr:rowOff>11219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815108"/>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11219</xdr:rowOff>
    </xdr:from>
    <xdr:to>
      <xdr:col>11</xdr:col>
      <xdr:colOff>31750</xdr:colOff>
      <xdr:row>64</xdr:row>
      <xdr:rowOff>147955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84019"/>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123825</xdr:rowOff>
    </xdr:from>
    <xdr:to>
      <xdr:col>23</xdr:col>
      <xdr:colOff>184150</xdr:colOff>
      <xdr:row>64</xdr:row>
      <xdr:rowOff>53975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95902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9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134408</xdr:rowOff>
    </xdr:from>
    <xdr:to>
      <xdr:col>15</xdr:col>
      <xdr:colOff>133350</xdr:colOff>
      <xdr:row>63</xdr:row>
      <xdr:rowOff>64558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49335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131869</xdr:rowOff>
    </xdr:from>
    <xdr:to>
      <xdr:col>11</xdr:col>
      <xdr:colOff>82550</xdr:colOff>
      <xdr:row>64</xdr:row>
      <xdr:rowOff>62019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46796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1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97155</xdr:rowOff>
    </xdr:from>
    <xdr:to>
      <xdr:col>7</xdr:col>
      <xdr:colOff>31750</xdr:colOff>
      <xdr:row>65</xdr:row>
      <xdr:rowOff>27305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12082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[875,806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336,985</a:t>
          </a:r>
          <a:r>
            <a:rPr kumimoji="1" lang="ja-JP" altLang="en-US" sz="1300">
              <a:latin typeface="ＭＳ Ｐゴシック" panose="020B0600070205080204" pitchFamily="50" charset="-128"/>
              <a:ea typeface="ＭＳ Ｐゴシック" panose="020B0600070205080204" pitchFamily="50" charset="-128"/>
            </a:rPr>
            <a:t>円上回っている。昨年度から</a:t>
          </a:r>
          <a:r>
            <a:rPr kumimoji="1" lang="en-US" altLang="ja-JP" sz="1300">
              <a:latin typeface="ＭＳ Ｐゴシック" panose="020B0600070205080204" pitchFamily="50" charset="-128"/>
              <a:ea typeface="ＭＳ Ｐゴシック" panose="020B0600070205080204" pitchFamily="50" charset="-128"/>
            </a:rPr>
            <a:t>8,987</a:t>
          </a:r>
          <a:r>
            <a:rPr kumimoji="1" lang="ja-JP" altLang="en-US" sz="1300">
              <a:latin typeface="ＭＳ Ｐゴシック" panose="020B0600070205080204" pitchFamily="50" charset="-128"/>
              <a:ea typeface="ＭＳ Ｐゴシック" panose="020B0600070205080204" pitchFamily="50" charset="-128"/>
            </a:rPr>
            <a:t>円減となったが、主な要因としてふるさと納税関係の物件費がほぼ前年並みの数値となったことが要因としてあげられる。施設も老朽化し、職員も増やしていく見込みのため、可能な限り経常経費の節減にあたりたい。</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103307</xdr:rowOff>
    </xdr:from>
    <xdr:to>
      <xdr:col>23</xdr:col>
      <xdr:colOff>133350</xdr:colOff>
      <xdr:row>84</xdr:row>
      <xdr:rowOff>110536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505107"/>
          <a:ext cx="838200" cy="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1580</xdr:rowOff>
    </xdr:from>
    <xdr:to>
      <xdr:col>19</xdr:col>
      <xdr:colOff>133350</xdr:colOff>
      <xdr:row>84</xdr:row>
      <xdr:rowOff>110536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31930"/>
          <a:ext cx="889000" cy="28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125343</xdr:rowOff>
    </xdr:from>
    <xdr:to>
      <xdr:col>15</xdr:col>
      <xdr:colOff>82550</xdr:colOff>
      <xdr:row>83</xdr:row>
      <xdr:rowOff>1580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84243"/>
          <a:ext cx="889000" cy="4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125343</xdr:rowOff>
    </xdr:from>
    <xdr:to>
      <xdr:col>11</xdr:col>
      <xdr:colOff>31750</xdr:colOff>
      <xdr:row>82</xdr:row>
      <xdr:rowOff>129944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184243"/>
          <a:ext cx="889000" cy="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52507</xdr:rowOff>
    </xdr:from>
    <xdr:to>
      <xdr:col>23</xdr:col>
      <xdr:colOff>184150</xdr:colOff>
      <xdr:row>84</xdr:row>
      <xdr:rowOff>154107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5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24584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2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59736</xdr:rowOff>
    </xdr:from>
    <xdr:to>
      <xdr:col>19</xdr:col>
      <xdr:colOff>184150</xdr:colOff>
      <xdr:row>84</xdr:row>
      <xdr:rowOff>161336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6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146113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47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122230</xdr:rowOff>
    </xdr:from>
    <xdr:to>
      <xdr:col>15</xdr:col>
      <xdr:colOff>133350</xdr:colOff>
      <xdr:row>83</xdr:row>
      <xdr:rowOff>52380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8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37157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6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74543</xdr:rowOff>
    </xdr:from>
    <xdr:to>
      <xdr:col>11</xdr:col>
      <xdr:colOff>82550</xdr:colOff>
      <xdr:row>83</xdr:row>
      <xdr:rowOff>4693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3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160920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1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79144</xdr:rowOff>
    </xdr:from>
    <xdr:to>
      <xdr:col>7</xdr:col>
      <xdr:colOff>31750</xdr:colOff>
      <xdr:row>83</xdr:row>
      <xdr:rowOff>9294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3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165521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2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ポイントであり、特別昇給制度の運用等で改善を図っているが、今後も人事評価制度の本格的な運用など多角的な視点からの給与水準を検討する必要がある。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35243</xdr:rowOff>
    </xdr:from>
    <xdr:to>
      <xdr:col>81</xdr:col>
      <xdr:colOff>44450</xdr:colOff>
      <xdr:row>86</xdr:row>
      <xdr:rowOff>125730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779943"/>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65405</xdr:rowOff>
    </xdr:from>
    <xdr:to>
      <xdr:col>77</xdr:col>
      <xdr:colOff>44450</xdr:colOff>
      <xdr:row>86</xdr:row>
      <xdr:rowOff>125730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81010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65405</xdr:rowOff>
    </xdr:from>
    <xdr:to>
      <xdr:col>72</xdr:col>
      <xdr:colOff>203200</xdr:colOff>
      <xdr:row>86</xdr:row>
      <xdr:rowOff>125730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81010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170498</xdr:rowOff>
    </xdr:from>
    <xdr:to>
      <xdr:col>68</xdr:col>
      <xdr:colOff>152400</xdr:colOff>
      <xdr:row>86</xdr:row>
      <xdr:rowOff>125730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743748"/>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155893</xdr:rowOff>
    </xdr:from>
    <xdr:to>
      <xdr:col>81</xdr:col>
      <xdr:colOff>95250</xdr:colOff>
      <xdr:row>86</xdr:row>
      <xdr:rowOff>86043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970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57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74930</xdr:rowOff>
    </xdr:from>
    <xdr:to>
      <xdr:col>77</xdr:col>
      <xdr:colOff>95250</xdr:colOff>
      <xdr:row>87</xdr:row>
      <xdr:rowOff>5080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15257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58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14605</xdr:rowOff>
    </xdr:from>
    <xdr:to>
      <xdr:col>73</xdr:col>
      <xdr:colOff>44450</xdr:colOff>
      <xdr:row>86</xdr:row>
      <xdr:rowOff>116205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126382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52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74930</xdr:rowOff>
    </xdr:from>
    <xdr:to>
      <xdr:col>68</xdr:col>
      <xdr:colOff>203200</xdr:colOff>
      <xdr:row>87</xdr:row>
      <xdr:rowOff>5080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15257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119698</xdr:rowOff>
    </xdr:from>
    <xdr:to>
      <xdr:col>64</xdr:col>
      <xdr:colOff>152400</xdr:colOff>
      <xdr:row>86</xdr:row>
      <xdr:rowOff>49848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6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60025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46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人上回っているが、保育士、スクールバス運転手、水道手など直営事業に係る人員も含まれている。今後も一般行政職における適正度も塾考しながら行政運営に支障が出ないよう適正管理を実施しなければならない。</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79994</xdr:rowOff>
    </xdr:from>
    <xdr:to>
      <xdr:col>81</xdr:col>
      <xdr:colOff>44450</xdr:colOff>
      <xdr:row>60</xdr:row>
      <xdr:rowOff>102012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366994"/>
          <a:ext cx="838200" cy="2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52546</xdr:rowOff>
    </xdr:from>
    <xdr:to>
      <xdr:col>77</xdr:col>
      <xdr:colOff>44450</xdr:colOff>
      <xdr:row>60</xdr:row>
      <xdr:rowOff>102012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39546"/>
          <a:ext cx="889000" cy="4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36258</xdr:rowOff>
    </xdr:from>
    <xdr:to>
      <xdr:col>72</xdr:col>
      <xdr:colOff>203200</xdr:colOff>
      <xdr:row>60</xdr:row>
      <xdr:rowOff>52546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23258"/>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11827</xdr:rowOff>
    </xdr:from>
    <xdr:to>
      <xdr:col>68</xdr:col>
      <xdr:colOff>152400</xdr:colOff>
      <xdr:row>60</xdr:row>
      <xdr:rowOff>36258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298827"/>
          <a:ext cx="889000" cy="2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29194</xdr:rowOff>
    </xdr:from>
    <xdr:to>
      <xdr:col>81</xdr:col>
      <xdr:colOff>95250</xdr:colOff>
      <xdr:row>60</xdr:row>
      <xdr:rowOff>130794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1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1271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8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51212</xdr:rowOff>
    </xdr:from>
    <xdr:to>
      <xdr:col>77</xdr:col>
      <xdr:colOff>95250</xdr:colOff>
      <xdr:row>60</xdr:row>
      <xdr:rowOff>152812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3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137589</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424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1746</xdr:rowOff>
    </xdr:from>
    <xdr:to>
      <xdr:col>73</xdr:col>
      <xdr:colOff>44450</xdr:colOff>
      <xdr:row>60</xdr:row>
      <xdr:rowOff>103346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8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88123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375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156908</xdr:rowOff>
    </xdr:from>
    <xdr:to>
      <xdr:col>68</xdr:col>
      <xdr:colOff>203200</xdr:colOff>
      <xdr:row>60</xdr:row>
      <xdr:rowOff>87058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7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71835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358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132477</xdr:rowOff>
    </xdr:from>
    <xdr:to>
      <xdr:col>64</xdr:col>
      <xdr:colOff>152400</xdr:colOff>
      <xdr:row>60</xdr:row>
      <xdr:rowOff>62627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4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47404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33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ポイント増となった。平成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年度事業実施分の起債償還が始まり、令和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％台となった。スポーツ施設整備等の大規模事業で借入があるため、今後も比率が上昇していくことが見込まれる。さらに、分母を構成する地方交付税の動向によって上昇する可能性もある。</a:t>
          </a:r>
        </a:p>
        <a:p>
          <a:r>
            <a:rPr kumimoji="1" lang="ja-JP" altLang="en-US" sz="1300">
              <a:latin typeface="ＭＳ Ｐゴシック" panose="020B0600070205080204" pitchFamily="50" charset="-128"/>
              <a:ea typeface="ＭＳ Ｐゴシック" panose="020B0600070205080204" pitchFamily="50" charset="-128"/>
            </a:rPr>
            <a:t>　引き続き、できる限り地方債の新規発行を抑制するなどして、公債費の削減に努める。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95250</xdr:rowOff>
    </xdr:from>
    <xdr:to>
      <xdr:col>81</xdr:col>
      <xdr:colOff>44450</xdr:colOff>
      <xdr:row>44</xdr:row>
      <xdr:rowOff>12277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467600"/>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95250</xdr:rowOff>
    </xdr:from>
    <xdr:to>
      <xdr:col>77</xdr:col>
      <xdr:colOff>44450</xdr:colOff>
      <xdr:row>43</xdr:row>
      <xdr:rowOff>127423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4676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162137</xdr:rowOff>
    </xdr:from>
    <xdr:to>
      <xdr:col>72</xdr:col>
      <xdr:colOff>203200</xdr:colOff>
      <xdr:row>43</xdr:row>
      <xdr:rowOff>127423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363037"/>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162137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22630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132927</xdr:rowOff>
    </xdr:from>
    <xdr:to>
      <xdr:col>81</xdr:col>
      <xdr:colOff>95250</xdr:colOff>
      <xdr:row>44</xdr:row>
      <xdr:rowOff>63077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105004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47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76623</xdr:rowOff>
    </xdr:from>
    <xdr:to>
      <xdr:col>73</xdr:col>
      <xdr:colOff>44450</xdr:colOff>
      <xdr:row>44</xdr:row>
      <xdr:rowOff>6773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163000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111337</xdr:rowOff>
    </xdr:from>
    <xdr:to>
      <xdr:col>68</xdr:col>
      <xdr:colOff>203200</xdr:colOff>
      <xdr:row>43</xdr:row>
      <xdr:rowOff>41487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26264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以降、将来負担額を充当可能財源が超過しており、将来負担比率は発生していない。しかしながら、地方債の新規発行をおこなっており、将来負担額が増加していることから、引き続き、できる限り地方債の新規発行を抑制するなどして、現状の比率を維持するよう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1,976
1,963
190.96
6,224,062
5,432,342
736,315
1,994,182
3,579,700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ポイント下回っており、前年比から▲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ポイントとなった。退職手当負担金の減が要因であるが、今後は、職員定数に合わせて、職員数を増やす予定のため、増加見込み。</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72136</xdr:rowOff>
    </xdr:from>
    <xdr:to>
      <xdr:col>24</xdr:col>
      <xdr:colOff>25400</xdr:colOff>
      <xdr:row>36</xdr:row>
      <xdr:rowOff>140716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4433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136144</xdr:rowOff>
    </xdr:from>
    <xdr:to>
      <xdr:col>19</xdr:col>
      <xdr:colOff>187325</xdr:colOff>
      <xdr:row>36</xdr:row>
      <xdr:rowOff>140716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08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36</xdr:row>
      <xdr:rowOff>136144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03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131572</xdr:rowOff>
    </xdr:from>
    <xdr:to>
      <xdr:col>11</xdr:col>
      <xdr:colOff>9525</xdr:colOff>
      <xdr:row>37</xdr:row>
      <xdr:rowOff>88138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0377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21336</xdr:rowOff>
    </xdr:from>
    <xdr:to>
      <xdr:col>24</xdr:col>
      <xdr:colOff>76200</xdr:colOff>
      <xdr:row>36</xdr:row>
      <xdr:rowOff>122936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37863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89916</xdr:rowOff>
    </xdr:from>
    <xdr:to>
      <xdr:col>20</xdr:col>
      <xdr:colOff>38100</xdr:colOff>
      <xdr:row>37</xdr:row>
      <xdr:rowOff>20066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85344</xdr:rowOff>
    </xdr:from>
    <xdr:to>
      <xdr:col>15</xdr:col>
      <xdr:colOff>149225</xdr:colOff>
      <xdr:row>37</xdr:row>
      <xdr:rowOff>15494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80772</xdr:rowOff>
    </xdr:from>
    <xdr:to>
      <xdr:col>11</xdr:col>
      <xdr:colOff>60325</xdr:colOff>
      <xdr:row>37</xdr:row>
      <xdr:rowOff>10922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123715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ポイントで、前年比から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となった。電気料金の減が主な要因であるが、老朽化による各種施設関係の維持管理経費が増加することが見込まれる。物件費が過大にならないよう注意を払いながら適正な物件費予算の配分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19558</xdr:rowOff>
    </xdr:from>
    <xdr:to>
      <xdr:col>82</xdr:col>
      <xdr:colOff>107950</xdr:colOff>
      <xdr:row>17</xdr:row>
      <xdr:rowOff>33274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9342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19558</xdr:rowOff>
    </xdr:from>
    <xdr:to>
      <xdr:col>78</xdr:col>
      <xdr:colOff>69850</xdr:colOff>
      <xdr:row>17</xdr:row>
      <xdr:rowOff>33274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34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19558</xdr:rowOff>
    </xdr:from>
    <xdr:to>
      <xdr:col>73</xdr:col>
      <xdr:colOff>180975</xdr:colOff>
      <xdr:row>17</xdr:row>
      <xdr:rowOff>65278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342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65278</xdr:rowOff>
    </xdr:from>
    <xdr:to>
      <xdr:col>69</xdr:col>
      <xdr:colOff>92075</xdr:colOff>
      <xdr:row>17</xdr:row>
      <xdr:rowOff>65278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79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156735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28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153924</xdr:rowOff>
    </xdr:from>
    <xdr:to>
      <xdr:col>78</xdr:col>
      <xdr:colOff>120650</xdr:colOff>
      <xdr:row>17</xdr:row>
      <xdr:rowOff>84074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94251</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66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140208</xdr:rowOff>
    </xdr:from>
    <xdr:to>
      <xdr:col>74</xdr:col>
      <xdr:colOff>31750</xdr:colOff>
      <xdr:row>17</xdr:row>
      <xdr:rowOff>70358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14478</xdr:rowOff>
    </xdr:from>
    <xdr:to>
      <xdr:col>69</xdr:col>
      <xdr:colOff>142875</xdr:colOff>
      <xdr:row>17</xdr:row>
      <xdr:rowOff>116078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ポイントとなっており、前年比で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となっている。保育所運営費に基金を充当したことで経常一般財源が減となったが、少子高齢化の進行により各種社会保障関係経費については増大することが見込まれることから、個々の事業について住民のニーズや必要性を吟味しながら扶助費の抑制に努めていく。</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4615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55</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556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556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ポイント上回っている。その他の主な構成は繰出金であるが、本村の特別会計</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会計において、資金不足に陥っているものはなく、簡易水道事業会計及び下水道事業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会計においては赤字補てん財源繰出しもない。令和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年度から簡易水道及び下水道事業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会計において、公営企業会計へ移行するため、独立採算での運営を十分念頭に置いた事業運営に努める。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xdr:rowOff>
    </xdr:from>
    <xdr:to>
      <xdr:col>82</xdr:col>
      <xdr:colOff>107950</xdr:colOff>
      <xdr:row>58</xdr:row>
      <xdr:rowOff>81280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94537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132715</xdr:rowOff>
    </xdr:from>
    <xdr:to>
      <xdr:col>78</xdr:col>
      <xdr:colOff>69850</xdr:colOff>
      <xdr:row>58</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9053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132715</xdr:rowOff>
    </xdr:from>
    <xdr:to>
      <xdr:col>73</xdr:col>
      <xdr:colOff>180975</xdr:colOff>
      <xdr:row>58</xdr:row>
      <xdr:rowOff>86995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90536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86995</xdr:rowOff>
    </xdr:from>
    <xdr:to>
      <xdr:col>69</xdr:col>
      <xdr:colOff>92075</xdr:colOff>
      <xdr:row>58</xdr:row>
      <xdr:rowOff>115570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100310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2557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121920</xdr:rowOff>
    </xdr:from>
    <xdr:to>
      <xdr:col>78</xdr:col>
      <xdr:colOff>120650</xdr:colOff>
      <xdr:row>58</xdr:row>
      <xdr:rowOff>52070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36847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8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81915</xdr:rowOff>
    </xdr:from>
    <xdr:to>
      <xdr:col>74</xdr:col>
      <xdr:colOff>31750</xdr:colOff>
      <xdr:row>58</xdr:row>
      <xdr:rowOff>12065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168292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94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36195</xdr:rowOff>
    </xdr:from>
    <xdr:to>
      <xdr:col>69</xdr:col>
      <xdr:colOff>142875</xdr:colOff>
      <xdr:row>58</xdr:row>
      <xdr:rowOff>137795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122572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64770</xdr:rowOff>
    </xdr:from>
    <xdr:to>
      <xdr:col>65</xdr:col>
      <xdr:colOff>53975</xdr:colOff>
      <xdr:row>58</xdr:row>
      <xdr:rowOff>166370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151147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となっている。しかし、経常一般補助費等には一部事務組合に対する負担金や、各種団体に対する負担金が多く含まれているため、各組織の状況に応じて変動しやすく、今後施設の改修等も見込まれるので、増加する見込み。</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36</xdr:row>
      <xdr:rowOff>21844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5671800" y="61574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36</xdr:row>
      <xdr:rowOff>21844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1483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36</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1483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72136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1757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122445</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96774</xdr:rowOff>
    </xdr:from>
    <xdr:to>
      <xdr:col>74</xdr:col>
      <xdr:colOff>31750</xdr:colOff>
      <xdr:row>36</xdr:row>
      <xdr:rowOff>26924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上回っている。過疎対策事業債及び辺地対策事業債の増が要因としてあげられる。今後はスポーツ施設整備関係に伴う借入が見込まれるため、適債事業に留意しながら公債費負担が急激に増加しないよう計画的な社会資本整備を心がける必要がある。</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119380</xdr:rowOff>
    </xdr:from>
    <xdr:to>
      <xdr:col>24</xdr:col>
      <xdr:colOff>25400</xdr:colOff>
      <xdr:row>78</xdr:row>
      <xdr:rowOff>77470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32103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111761</xdr:rowOff>
    </xdr:from>
    <xdr:to>
      <xdr:col>19</xdr:col>
      <xdr:colOff>187325</xdr:colOff>
      <xdr:row>77</xdr:row>
      <xdr:rowOff>119380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3134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111761</xdr:rowOff>
    </xdr:from>
    <xdr:to>
      <xdr:col>15</xdr:col>
      <xdr:colOff>98425</xdr:colOff>
      <xdr:row>77</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3134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66039</xdr:rowOff>
    </xdr:from>
    <xdr:to>
      <xdr:col>11</xdr:col>
      <xdr:colOff>9525</xdr:colOff>
      <xdr:row>77</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320800" y="132676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26670</xdr:rowOff>
    </xdr:from>
    <xdr:to>
      <xdr:col>24</xdr:col>
      <xdr:colOff>76200</xdr:colOff>
      <xdr:row>78</xdr:row>
      <xdr:rowOff>128270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170197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68580</xdr:rowOff>
    </xdr:from>
    <xdr:to>
      <xdr:col>20</xdr:col>
      <xdr:colOff>38100</xdr:colOff>
      <xdr:row>77</xdr:row>
      <xdr:rowOff>170180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154957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35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60961</xdr:rowOff>
    </xdr:from>
    <xdr:to>
      <xdr:col>15</xdr:col>
      <xdr:colOff>149225</xdr:colOff>
      <xdr:row>77</xdr:row>
      <xdr:rowOff>162561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147338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76200</xdr:rowOff>
    </xdr:from>
    <xdr:to>
      <xdr:col>11</xdr:col>
      <xdr:colOff>60325</xdr:colOff>
      <xdr:row>78</xdr:row>
      <xdr:rowOff>6350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162577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15239</xdr:rowOff>
    </xdr:from>
    <xdr:to>
      <xdr:col>6</xdr:col>
      <xdr:colOff>171450</xdr:colOff>
      <xdr:row>77</xdr:row>
      <xdr:rowOff>116839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101616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ポイントとなっており、前年比で</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ポイント減となっている。人件費の減が要因としてあげられる。</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62230</xdr:rowOff>
    </xdr:from>
    <xdr:to>
      <xdr:col>82</xdr:col>
      <xdr:colOff>107950</xdr:colOff>
      <xdr:row>77</xdr:row>
      <xdr:rowOff>134620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2638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46989</xdr:rowOff>
    </xdr:from>
    <xdr:to>
      <xdr:col>78</xdr:col>
      <xdr:colOff>69850</xdr:colOff>
      <xdr:row>77</xdr:row>
      <xdr:rowOff>134620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24863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46989</xdr:rowOff>
    </xdr:from>
    <xdr:to>
      <xdr:col>73</xdr:col>
      <xdr:colOff>180975</xdr:colOff>
      <xdr:row>78</xdr:row>
      <xdr:rowOff>20320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2486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20320</xdr:rowOff>
    </xdr:from>
    <xdr:to>
      <xdr:col>69</xdr:col>
      <xdr:colOff>92075</xdr:colOff>
      <xdr:row>79</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3934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11430</xdr:rowOff>
    </xdr:from>
    <xdr:to>
      <xdr:col>82</xdr:col>
      <xdr:colOff>158750</xdr:colOff>
      <xdr:row>77</xdr:row>
      <xdr:rowOff>113030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27957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83820</xdr:rowOff>
    </xdr:from>
    <xdr:to>
      <xdr:col>78</xdr:col>
      <xdr:colOff>120650</xdr:colOff>
      <xdr:row>78</xdr:row>
      <xdr:rowOff>13970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24147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054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167639</xdr:rowOff>
    </xdr:from>
    <xdr:to>
      <xdr:col>74</xdr:col>
      <xdr:colOff>31750</xdr:colOff>
      <xdr:row>77</xdr:row>
      <xdr:rowOff>97789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140970</xdr:rowOff>
    </xdr:from>
    <xdr:to>
      <xdr:col>69</xdr:col>
      <xdr:colOff>142875</xdr:colOff>
      <xdr:row>78</xdr:row>
      <xdr:rowOff>71120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81297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160020</xdr:rowOff>
    </xdr:from>
    <xdr:to>
      <xdr:col>65</xdr:col>
      <xdr:colOff>53975</xdr:colOff>
      <xdr:row>79</xdr:row>
      <xdr:rowOff>90170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74947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31841</xdr:rowOff>
    </xdr:from>
    <xdr:to>
      <xdr:col>29</xdr:col>
      <xdr:colOff>127000</xdr:colOff>
      <xdr:row>17</xdr:row>
      <xdr:rowOff>42083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94116"/>
          <a:ext cx="647700" cy="10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16618</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78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42083</xdr:rowOff>
    </xdr:from>
    <xdr:to>
      <xdr:col>26</xdr:col>
      <xdr:colOff>50800</xdr:colOff>
      <xdr:row>17</xdr:row>
      <xdr:rowOff>75022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04358"/>
          <a:ext cx="698500" cy="32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75022</xdr:rowOff>
    </xdr:from>
    <xdr:to>
      <xdr:col>22</xdr:col>
      <xdr:colOff>114300</xdr:colOff>
      <xdr:row>17</xdr:row>
      <xdr:rowOff>101989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37297"/>
          <a:ext cx="698500" cy="26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101989</xdr:rowOff>
    </xdr:from>
    <xdr:to>
      <xdr:col>18</xdr:col>
      <xdr:colOff>177800</xdr:colOff>
      <xdr:row>17</xdr:row>
      <xdr:rowOff>108146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64264"/>
          <a:ext cx="698500" cy="6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152491</xdr:rowOff>
    </xdr:from>
    <xdr:to>
      <xdr:col>29</xdr:col>
      <xdr:colOff>177800</xdr:colOff>
      <xdr:row>17</xdr:row>
      <xdr:rowOff>82641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43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169018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88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162733</xdr:rowOff>
    </xdr:from>
    <xdr:to>
      <xdr:col>26</xdr:col>
      <xdr:colOff>101600</xdr:colOff>
      <xdr:row>17</xdr:row>
      <xdr:rowOff>92883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53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103060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22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24222</xdr:rowOff>
    </xdr:from>
    <xdr:to>
      <xdr:col>22</xdr:col>
      <xdr:colOff>165100</xdr:colOff>
      <xdr:row>17</xdr:row>
      <xdr:rowOff>125822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86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135999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55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51189</xdr:rowOff>
    </xdr:from>
    <xdr:to>
      <xdr:col>19</xdr:col>
      <xdr:colOff>38100</xdr:colOff>
      <xdr:row>17</xdr:row>
      <xdr:rowOff>152789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13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137566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099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57346</xdr:rowOff>
    </xdr:from>
    <xdr:to>
      <xdr:col>15</xdr:col>
      <xdr:colOff>101600</xdr:colOff>
      <xdr:row>17</xdr:row>
      <xdr:rowOff>158946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19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169123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88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210457</xdr:rowOff>
    </xdr:from>
    <xdr:to>
      <xdr:col>29</xdr:col>
      <xdr:colOff>127000</xdr:colOff>
      <xdr:row>35</xdr:row>
      <xdr:rowOff>15649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477907"/>
          <a:ext cx="647700" cy="148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61372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71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338921</xdr:rowOff>
    </xdr:from>
    <xdr:to>
      <xdr:col>26</xdr:col>
      <xdr:colOff>50800</xdr:colOff>
      <xdr:row>35</xdr:row>
      <xdr:rowOff>15649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606371"/>
          <a:ext cx="698500" cy="19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338921</xdr:rowOff>
    </xdr:from>
    <xdr:to>
      <xdr:col>22</xdr:col>
      <xdr:colOff>114300</xdr:colOff>
      <xdr:row>35</xdr:row>
      <xdr:rowOff>41165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606371"/>
          <a:ext cx="698500" cy="45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41165</xdr:rowOff>
    </xdr:from>
    <xdr:to>
      <xdr:col>18</xdr:col>
      <xdr:colOff>177800</xdr:colOff>
      <xdr:row>35</xdr:row>
      <xdr:rowOff>54324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651515"/>
          <a:ext cx="698500" cy="13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159657</xdr:rowOff>
    </xdr:from>
    <xdr:to>
      <xdr:col>29</xdr:col>
      <xdr:colOff>177800</xdr:colOff>
      <xdr:row>34</xdr:row>
      <xdr:rowOff>261257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427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11084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068047" y="593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307749</xdr:rowOff>
    </xdr:from>
    <xdr:to>
      <xdr:col>26</xdr:col>
      <xdr:colOff>101600</xdr:colOff>
      <xdr:row>35</xdr:row>
      <xdr:rowOff>66449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575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76626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344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288121</xdr:rowOff>
    </xdr:from>
    <xdr:to>
      <xdr:col>22</xdr:col>
      <xdr:colOff>165100</xdr:colOff>
      <xdr:row>35</xdr:row>
      <xdr:rowOff>46821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555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56998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324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333265</xdr:rowOff>
    </xdr:from>
    <xdr:to>
      <xdr:col>19</xdr:col>
      <xdr:colOff>38100</xdr:colOff>
      <xdr:row>35</xdr:row>
      <xdr:rowOff>91965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00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102142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36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3524</xdr:rowOff>
    </xdr:from>
    <xdr:to>
      <xdr:col>15</xdr:col>
      <xdr:colOff>101600</xdr:colOff>
      <xdr:row>35</xdr:row>
      <xdr:rowOff>105124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13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115300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38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1,976
1,963
190.96
6,224,062
5,432,342
736,315
1,994,182
3,579,700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58103</xdr:rowOff>
    </xdr:from>
    <xdr:to>
      <xdr:col>24</xdr:col>
      <xdr:colOff>63500</xdr:colOff>
      <xdr:row>36</xdr:row>
      <xdr:rowOff>68064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230303"/>
          <a:ext cx="8382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58103</xdr:rowOff>
    </xdr:from>
    <xdr:to>
      <xdr:col>19</xdr:col>
      <xdr:colOff>177800</xdr:colOff>
      <xdr:row>36</xdr:row>
      <xdr:rowOff>84430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30303"/>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84430</xdr:rowOff>
    </xdr:from>
    <xdr:to>
      <xdr:col>15</xdr:col>
      <xdr:colOff>50800</xdr:colOff>
      <xdr:row>36</xdr:row>
      <xdr:rowOff>114647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56630"/>
          <a:ext cx="889000" cy="3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114647</xdr:rowOff>
    </xdr:from>
    <xdr:to>
      <xdr:col>10</xdr:col>
      <xdr:colOff>114300</xdr:colOff>
      <xdr:row>36</xdr:row>
      <xdr:rowOff>132429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86847"/>
          <a:ext cx="889000" cy="1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17264</xdr:rowOff>
    </xdr:from>
    <xdr:to>
      <xdr:col>24</xdr:col>
      <xdr:colOff>114300</xdr:colOff>
      <xdr:row>36</xdr:row>
      <xdr:rowOff>118864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8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40141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4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7303</xdr:rowOff>
    </xdr:from>
    <xdr:to>
      <xdr:col>20</xdr:col>
      <xdr:colOff>38100</xdr:colOff>
      <xdr:row>36</xdr:row>
      <xdr:rowOff>108903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7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125430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5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33630</xdr:rowOff>
    </xdr:from>
    <xdr:to>
      <xdr:col>15</xdr:col>
      <xdr:colOff>101600</xdr:colOff>
      <xdr:row>36</xdr:row>
      <xdr:rowOff>135230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151757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8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63847</xdr:rowOff>
    </xdr:from>
    <xdr:to>
      <xdr:col>10</xdr:col>
      <xdr:colOff>165100</xdr:colOff>
      <xdr:row>36</xdr:row>
      <xdr:rowOff>165447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10524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11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81629</xdr:rowOff>
    </xdr:from>
    <xdr:to>
      <xdr:col>6</xdr:col>
      <xdr:colOff>38100</xdr:colOff>
      <xdr:row>37</xdr:row>
      <xdr:rowOff>11779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5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28306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2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126101</xdr:rowOff>
    </xdr:from>
    <xdr:to>
      <xdr:col>24</xdr:col>
      <xdr:colOff>63500</xdr:colOff>
      <xdr:row>54</xdr:row>
      <xdr:rowOff>148268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384401"/>
          <a:ext cx="838200" cy="2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126101</xdr:rowOff>
    </xdr:from>
    <xdr:to>
      <xdr:col>19</xdr:col>
      <xdr:colOff>177800</xdr:colOff>
      <xdr:row>57</xdr:row>
      <xdr:rowOff>35482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384401"/>
          <a:ext cx="889000" cy="42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35482</xdr:rowOff>
    </xdr:from>
    <xdr:to>
      <xdr:col>15</xdr:col>
      <xdr:colOff>50800</xdr:colOff>
      <xdr:row>57</xdr:row>
      <xdr:rowOff>97516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08132"/>
          <a:ext cx="889000" cy="6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68467</xdr:rowOff>
    </xdr:from>
    <xdr:to>
      <xdr:col>10</xdr:col>
      <xdr:colOff>114300</xdr:colOff>
      <xdr:row>57</xdr:row>
      <xdr:rowOff>97516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41117"/>
          <a:ext cx="889000" cy="2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2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97468</xdr:rowOff>
    </xdr:from>
    <xdr:to>
      <xdr:col>24</xdr:col>
      <xdr:colOff>114300</xdr:colOff>
      <xdr:row>55</xdr:row>
      <xdr:rowOff>27618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35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120345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20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75301</xdr:rowOff>
    </xdr:from>
    <xdr:to>
      <xdr:col>20</xdr:col>
      <xdr:colOff>38100</xdr:colOff>
      <xdr:row>55</xdr:row>
      <xdr:rowOff>5451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33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21978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10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156132</xdr:rowOff>
    </xdr:from>
    <xdr:to>
      <xdr:col>15</xdr:col>
      <xdr:colOff>101600</xdr:colOff>
      <xdr:row>57</xdr:row>
      <xdr:rowOff>86282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102809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3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46716</xdr:rowOff>
    </xdr:from>
    <xdr:to>
      <xdr:col>10</xdr:col>
      <xdr:colOff>165100</xdr:colOff>
      <xdr:row>57</xdr:row>
      <xdr:rowOff>148316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1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164843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94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17667</xdr:rowOff>
    </xdr:from>
    <xdr:to>
      <xdr:col>6</xdr:col>
      <xdr:colOff>38100</xdr:colOff>
      <xdr:row>57</xdr:row>
      <xdr:rowOff>119267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9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135794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6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42183</xdr:rowOff>
    </xdr:from>
    <xdr:to>
      <xdr:col>24</xdr:col>
      <xdr:colOff>63500</xdr:colOff>
      <xdr:row>78</xdr:row>
      <xdr:rowOff>54378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15283"/>
          <a:ext cx="838200" cy="1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54378</xdr:rowOff>
    </xdr:from>
    <xdr:to>
      <xdr:col>19</xdr:col>
      <xdr:colOff>177800</xdr:colOff>
      <xdr:row>78</xdr:row>
      <xdr:rowOff>59393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27478"/>
          <a:ext cx="889000" cy="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46851</xdr:rowOff>
    </xdr:from>
    <xdr:to>
      <xdr:col>15</xdr:col>
      <xdr:colOff>50800</xdr:colOff>
      <xdr:row>78</xdr:row>
      <xdr:rowOff>59393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19951"/>
          <a:ext cx="889000" cy="1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46851</xdr:rowOff>
    </xdr:from>
    <xdr:to>
      <xdr:col>10</xdr:col>
      <xdr:colOff>114300</xdr:colOff>
      <xdr:row>78</xdr:row>
      <xdr:rowOff>70997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19951"/>
          <a:ext cx="889000" cy="2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162833</xdr:rowOff>
    </xdr:from>
    <xdr:to>
      <xdr:col>24</xdr:col>
      <xdr:colOff>114300</xdr:colOff>
      <xdr:row>78</xdr:row>
      <xdr:rowOff>92983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6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77760</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3578</xdr:rowOff>
    </xdr:from>
    <xdr:to>
      <xdr:col>20</xdr:col>
      <xdr:colOff>38100</xdr:colOff>
      <xdr:row>78</xdr:row>
      <xdr:rowOff>105178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7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96305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6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8593</xdr:rowOff>
    </xdr:from>
    <xdr:to>
      <xdr:col>15</xdr:col>
      <xdr:colOff>101600</xdr:colOff>
      <xdr:row>78</xdr:row>
      <xdr:rowOff>110193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8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101320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7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167501</xdr:rowOff>
    </xdr:from>
    <xdr:to>
      <xdr:col>10</xdr:col>
      <xdr:colOff>165100</xdr:colOff>
      <xdr:row>78</xdr:row>
      <xdr:rowOff>97651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6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88778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6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20197</xdr:rowOff>
    </xdr:from>
    <xdr:to>
      <xdr:col>6</xdr:col>
      <xdr:colOff>38100</xdr:colOff>
      <xdr:row>78</xdr:row>
      <xdr:rowOff>121797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9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112924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8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32860</xdr:rowOff>
    </xdr:from>
    <xdr:to>
      <xdr:col>24</xdr:col>
      <xdr:colOff>63500</xdr:colOff>
      <xdr:row>95</xdr:row>
      <xdr:rowOff>111826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20610"/>
          <a:ext cx="838200" cy="7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121991</xdr:rowOff>
    </xdr:from>
    <xdr:to>
      <xdr:col>19</xdr:col>
      <xdr:colOff>177800</xdr:colOff>
      <xdr:row>95</xdr:row>
      <xdr:rowOff>111826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238291"/>
          <a:ext cx="889000" cy="16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121991</xdr:rowOff>
    </xdr:from>
    <xdr:to>
      <xdr:col>15</xdr:col>
      <xdr:colOff>50800</xdr:colOff>
      <xdr:row>96</xdr:row>
      <xdr:rowOff>13177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238291"/>
          <a:ext cx="889000" cy="23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169577</xdr:rowOff>
    </xdr:from>
    <xdr:to>
      <xdr:col>10</xdr:col>
      <xdr:colOff>114300</xdr:colOff>
      <xdr:row>96</xdr:row>
      <xdr:rowOff>13177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457327"/>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153510</xdr:rowOff>
    </xdr:from>
    <xdr:to>
      <xdr:col>24</xdr:col>
      <xdr:colOff>114300</xdr:colOff>
      <xdr:row>95</xdr:row>
      <xdr:rowOff>83660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6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131937</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24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61026</xdr:rowOff>
    </xdr:from>
    <xdr:to>
      <xdr:col>20</xdr:col>
      <xdr:colOff>38100</xdr:colOff>
      <xdr:row>95</xdr:row>
      <xdr:rowOff>162626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4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153753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4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71191</xdr:rowOff>
    </xdr:from>
    <xdr:to>
      <xdr:col>15</xdr:col>
      <xdr:colOff>101600</xdr:colOff>
      <xdr:row>95</xdr:row>
      <xdr:rowOff>1341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18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17868</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96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133827</xdr:rowOff>
    </xdr:from>
    <xdr:to>
      <xdr:col>10</xdr:col>
      <xdr:colOff>165100</xdr:colOff>
      <xdr:row>96</xdr:row>
      <xdr:rowOff>63977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2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55104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1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118777</xdr:rowOff>
    </xdr:from>
    <xdr:to>
      <xdr:col>6</xdr:col>
      <xdr:colOff>38100</xdr:colOff>
      <xdr:row>96</xdr:row>
      <xdr:rowOff>48927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65454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8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13075</xdr:rowOff>
    </xdr:from>
    <xdr:to>
      <xdr:col>55</xdr:col>
      <xdr:colOff>0</xdr:colOff>
      <xdr:row>36</xdr:row>
      <xdr:rowOff>84550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185275"/>
          <a:ext cx="838200" cy="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13075</xdr:rowOff>
    </xdr:from>
    <xdr:to>
      <xdr:col>50</xdr:col>
      <xdr:colOff>114300</xdr:colOff>
      <xdr:row>36</xdr:row>
      <xdr:rowOff>122660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85275"/>
          <a:ext cx="889000" cy="10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116627</xdr:rowOff>
    </xdr:from>
    <xdr:to>
      <xdr:col>45</xdr:col>
      <xdr:colOff>177800</xdr:colOff>
      <xdr:row>36</xdr:row>
      <xdr:rowOff>122660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117377"/>
          <a:ext cx="889000" cy="17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116627</xdr:rowOff>
    </xdr:from>
    <xdr:to>
      <xdr:col>41</xdr:col>
      <xdr:colOff>50800</xdr:colOff>
      <xdr:row>37</xdr:row>
      <xdr:rowOff>38503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117377"/>
          <a:ext cx="889000" cy="26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33750</xdr:rowOff>
    </xdr:from>
    <xdr:to>
      <xdr:col>55</xdr:col>
      <xdr:colOff>50800</xdr:colOff>
      <xdr:row>36</xdr:row>
      <xdr:rowOff>135350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12177</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18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133725</xdr:rowOff>
    </xdr:from>
    <xdr:to>
      <xdr:col>50</xdr:col>
      <xdr:colOff>165100</xdr:colOff>
      <xdr:row>36</xdr:row>
      <xdr:rowOff>63875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80402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90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71860</xdr:rowOff>
    </xdr:from>
    <xdr:to>
      <xdr:col>46</xdr:col>
      <xdr:colOff>38100</xdr:colOff>
      <xdr:row>37</xdr:row>
      <xdr:rowOff>2010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4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164587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336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65827</xdr:rowOff>
    </xdr:from>
    <xdr:to>
      <xdr:col>41</xdr:col>
      <xdr:colOff>101600</xdr:colOff>
      <xdr:row>35</xdr:row>
      <xdr:rowOff>167427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06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158554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159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159153</xdr:rowOff>
    </xdr:from>
    <xdr:to>
      <xdr:col>36</xdr:col>
      <xdr:colOff>165100</xdr:colOff>
      <xdr:row>37</xdr:row>
      <xdr:rowOff>89303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3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80430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4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82464</xdr:rowOff>
    </xdr:from>
    <xdr:to>
      <xdr:col>55</xdr:col>
      <xdr:colOff>0</xdr:colOff>
      <xdr:row>57</xdr:row>
      <xdr:rowOff>161946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855114"/>
          <a:ext cx="838200" cy="7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89927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62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161946</xdr:rowOff>
    </xdr:from>
    <xdr:to>
      <xdr:col>50</xdr:col>
      <xdr:colOff>114300</xdr:colOff>
      <xdr:row>58</xdr:row>
      <xdr:rowOff>108710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934596"/>
          <a:ext cx="889000" cy="11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11171</xdr:rowOff>
    </xdr:from>
    <xdr:to>
      <xdr:col>45</xdr:col>
      <xdr:colOff>177800</xdr:colOff>
      <xdr:row>58</xdr:row>
      <xdr:rowOff>108710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955271"/>
          <a:ext cx="889000" cy="9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51961</xdr:rowOff>
    </xdr:from>
    <xdr:to>
      <xdr:col>41</xdr:col>
      <xdr:colOff>50800</xdr:colOff>
      <xdr:row>58</xdr:row>
      <xdr:rowOff>11171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824611"/>
          <a:ext cx="889000" cy="13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31664</xdr:rowOff>
    </xdr:from>
    <xdr:to>
      <xdr:col>55</xdr:col>
      <xdr:colOff>50800</xdr:colOff>
      <xdr:row>57</xdr:row>
      <xdr:rowOff>133264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54541</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655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111146</xdr:rowOff>
    </xdr:from>
    <xdr:to>
      <xdr:col>50</xdr:col>
      <xdr:colOff>165100</xdr:colOff>
      <xdr:row>58</xdr:row>
      <xdr:rowOff>41296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57823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659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57910</xdr:rowOff>
    </xdr:from>
    <xdr:to>
      <xdr:col>46</xdr:col>
      <xdr:colOff>38100</xdr:colOff>
      <xdr:row>58</xdr:row>
      <xdr:rowOff>159510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150637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09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131821</xdr:rowOff>
    </xdr:from>
    <xdr:to>
      <xdr:col>41</xdr:col>
      <xdr:colOff>101600</xdr:colOff>
      <xdr:row>58</xdr:row>
      <xdr:rowOff>61971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0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53098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997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1161</xdr:rowOff>
    </xdr:from>
    <xdr:to>
      <xdr:col>36</xdr:col>
      <xdr:colOff>165100</xdr:colOff>
      <xdr:row>57</xdr:row>
      <xdr:rowOff>102761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7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119288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54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27360</xdr:rowOff>
    </xdr:from>
    <xdr:to>
      <xdr:col>55</xdr:col>
      <xdr:colOff>0</xdr:colOff>
      <xdr:row>79</xdr:row>
      <xdr:rowOff>30415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71910"/>
          <a:ext cx="838200" cy="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30415</xdr:rowOff>
    </xdr:from>
    <xdr:to>
      <xdr:col>50</xdr:col>
      <xdr:colOff>114300</xdr:colOff>
      <xdr:row>79</xdr:row>
      <xdr:rowOff>64077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74965"/>
          <a:ext cx="889000" cy="3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39319</xdr:rowOff>
    </xdr:from>
    <xdr:to>
      <xdr:col>45</xdr:col>
      <xdr:colOff>177800</xdr:colOff>
      <xdr:row>79</xdr:row>
      <xdr:rowOff>64077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83869"/>
          <a:ext cx="889000" cy="2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35527</xdr:rowOff>
    </xdr:from>
    <xdr:to>
      <xdr:col>41</xdr:col>
      <xdr:colOff>50800</xdr:colOff>
      <xdr:row>79</xdr:row>
      <xdr:rowOff>39319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80077"/>
          <a:ext cx="8890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148010</xdr:rowOff>
    </xdr:from>
    <xdr:to>
      <xdr:col>55</xdr:col>
      <xdr:colOff>50800</xdr:colOff>
      <xdr:row>79</xdr:row>
      <xdr:rowOff>78160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2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121633</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151065</xdr:rowOff>
    </xdr:from>
    <xdr:to>
      <xdr:col>50</xdr:col>
      <xdr:colOff>165100</xdr:colOff>
      <xdr:row>79</xdr:row>
      <xdr:rowOff>81215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2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72342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1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13277</xdr:rowOff>
    </xdr:from>
    <xdr:to>
      <xdr:col>46</xdr:col>
      <xdr:colOff>38100</xdr:colOff>
      <xdr:row>79</xdr:row>
      <xdr:rowOff>114877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5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106004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5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159969</xdr:rowOff>
    </xdr:from>
    <xdr:to>
      <xdr:col>41</xdr:col>
      <xdr:colOff>101600</xdr:colOff>
      <xdr:row>79</xdr:row>
      <xdr:rowOff>90119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3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81246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2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156177</xdr:rowOff>
    </xdr:from>
    <xdr:to>
      <xdr:col>36</xdr:col>
      <xdr:colOff>165100</xdr:colOff>
      <xdr:row>79</xdr:row>
      <xdr:rowOff>86327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2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77454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62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85083</xdr:rowOff>
    </xdr:from>
    <xdr:to>
      <xdr:col>55</xdr:col>
      <xdr:colOff>0</xdr:colOff>
      <xdr:row>98</xdr:row>
      <xdr:rowOff>45673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15733"/>
          <a:ext cx="838200" cy="13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45673</xdr:rowOff>
    </xdr:from>
    <xdr:to>
      <xdr:col>50</xdr:col>
      <xdr:colOff>114300</xdr:colOff>
      <xdr:row>99</xdr:row>
      <xdr:rowOff>5541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47773"/>
          <a:ext cx="889000" cy="1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50140</xdr:rowOff>
    </xdr:from>
    <xdr:to>
      <xdr:col>45</xdr:col>
      <xdr:colOff>177800</xdr:colOff>
      <xdr:row>99</xdr:row>
      <xdr:rowOff>5541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52240"/>
          <a:ext cx="889000" cy="12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50140</xdr:rowOff>
    </xdr:from>
    <xdr:to>
      <xdr:col>41</xdr:col>
      <xdr:colOff>50800</xdr:colOff>
      <xdr:row>98</xdr:row>
      <xdr:rowOff>84896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52240"/>
          <a:ext cx="889000" cy="3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34283</xdr:rowOff>
    </xdr:from>
    <xdr:to>
      <xdr:col>55</xdr:col>
      <xdr:colOff>50800</xdr:colOff>
      <xdr:row>97</xdr:row>
      <xdr:rowOff>135883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6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57160</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16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166323</xdr:rowOff>
    </xdr:from>
    <xdr:to>
      <xdr:col>50</xdr:col>
      <xdr:colOff>165100</xdr:colOff>
      <xdr:row>98</xdr:row>
      <xdr:rowOff>96473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9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113000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57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126191</xdr:rowOff>
    </xdr:from>
    <xdr:to>
      <xdr:col>46</xdr:col>
      <xdr:colOff>38100</xdr:colOff>
      <xdr:row>99</xdr:row>
      <xdr:rowOff>56341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47468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2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170790</xdr:rowOff>
    </xdr:from>
    <xdr:to>
      <xdr:col>41</xdr:col>
      <xdr:colOff>101600</xdr:colOff>
      <xdr:row>98</xdr:row>
      <xdr:rowOff>100940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0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117467</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7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34096</xdr:rowOff>
    </xdr:from>
    <xdr:to>
      <xdr:col>36</xdr:col>
      <xdr:colOff>165100</xdr:colOff>
      <xdr:row>98</xdr:row>
      <xdr:rowOff>135696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3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152223</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611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105853</xdr:rowOff>
    </xdr:from>
    <xdr:to>
      <xdr:col>85</xdr:col>
      <xdr:colOff>127000</xdr:colOff>
      <xdr:row>36</xdr:row>
      <xdr:rowOff>167166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278053"/>
          <a:ext cx="838200" cy="6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110975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26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157761</xdr:rowOff>
    </xdr:from>
    <xdr:to>
      <xdr:col>81</xdr:col>
      <xdr:colOff>50800</xdr:colOff>
      <xdr:row>36</xdr:row>
      <xdr:rowOff>167166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158511"/>
          <a:ext cx="889000" cy="18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53015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157761</xdr:rowOff>
    </xdr:from>
    <xdr:to>
      <xdr:col>76</xdr:col>
      <xdr:colOff>114300</xdr:colOff>
      <xdr:row>37</xdr:row>
      <xdr:rowOff>157198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158511"/>
          <a:ext cx="889000" cy="34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54380</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157198</xdr:rowOff>
    </xdr:from>
    <xdr:to>
      <xdr:col>71</xdr:col>
      <xdr:colOff>177800</xdr:colOff>
      <xdr:row>38</xdr:row>
      <xdr:rowOff>147848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500848"/>
          <a:ext cx="889000" cy="16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55053</xdr:rowOff>
    </xdr:from>
    <xdr:to>
      <xdr:col>85</xdr:col>
      <xdr:colOff>177800</xdr:colOff>
      <xdr:row>36</xdr:row>
      <xdr:rowOff>156653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22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77930</xdr:rowOff>
    </xdr:from>
    <xdr:ext cx="599010"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078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116366</xdr:rowOff>
    </xdr:from>
    <xdr:to>
      <xdr:col>81</xdr:col>
      <xdr:colOff>101600</xdr:colOff>
      <xdr:row>37</xdr:row>
      <xdr:rowOff>46516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28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63043</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60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106961</xdr:rowOff>
    </xdr:from>
    <xdr:to>
      <xdr:col>76</xdr:col>
      <xdr:colOff>165100</xdr:colOff>
      <xdr:row>36</xdr:row>
      <xdr:rowOff>37111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1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53638</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5882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106398</xdr:rowOff>
    </xdr:from>
    <xdr:to>
      <xdr:col>72</xdr:col>
      <xdr:colOff>38100</xdr:colOff>
      <xdr:row>38</xdr:row>
      <xdr:rowOff>36548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5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53075</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622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97048</xdr:rowOff>
    </xdr:from>
    <xdr:to>
      <xdr:col>67</xdr:col>
      <xdr:colOff>101600</xdr:colOff>
      <xdr:row>39</xdr:row>
      <xdr:rowOff>27198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1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43725</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8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83548</xdr:rowOff>
    </xdr:from>
    <xdr:to>
      <xdr:col>85</xdr:col>
      <xdr:colOff>127000</xdr:colOff>
      <xdr:row>76</xdr:row>
      <xdr:rowOff>161762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113748"/>
          <a:ext cx="838200" cy="7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161762</xdr:rowOff>
    </xdr:from>
    <xdr:to>
      <xdr:col>81</xdr:col>
      <xdr:colOff>50800</xdr:colOff>
      <xdr:row>77</xdr:row>
      <xdr:rowOff>3817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191962"/>
          <a:ext cx="889000" cy="1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3817</xdr:rowOff>
    </xdr:from>
    <xdr:to>
      <xdr:col>76</xdr:col>
      <xdr:colOff>114300</xdr:colOff>
      <xdr:row>77</xdr:row>
      <xdr:rowOff>30876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05467"/>
          <a:ext cx="889000" cy="2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30876</xdr:rowOff>
    </xdr:from>
    <xdr:to>
      <xdr:col>71</xdr:col>
      <xdr:colOff>177800</xdr:colOff>
      <xdr:row>77</xdr:row>
      <xdr:rowOff>85292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32526"/>
          <a:ext cx="889000" cy="5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151689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32748</xdr:rowOff>
    </xdr:from>
    <xdr:to>
      <xdr:col>85</xdr:col>
      <xdr:colOff>177800</xdr:colOff>
      <xdr:row>76</xdr:row>
      <xdr:rowOff>134348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6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55625</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1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110962</xdr:rowOff>
    </xdr:from>
    <xdr:to>
      <xdr:col>81</xdr:col>
      <xdr:colOff>101600</xdr:colOff>
      <xdr:row>77</xdr:row>
      <xdr:rowOff>41112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4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57638</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91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124467</xdr:rowOff>
    </xdr:from>
    <xdr:to>
      <xdr:col>76</xdr:col>
      <xdr:colOff>165100</xdr:colOff>
      <xdr:row>77</xdr:row>
      <xdr:rowOff>54617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5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71143</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92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151526</xdr:rowOff>
    </xdr:from>
    <xdr:to>
      <xdr:col>72</xdr:col>
      <xdr:colOff>38100</xdr:colOff>
      <xdr:row>77</xdr:row>
      <xdr:rowOff>81676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8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98202</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2956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34492</xdr:rowOff>
    </xdr:from>
    <xdr:to>
      <xdr:col>67</xdr:col>
      <xdr:colOff>101600</xdr:colOff>
      <xdr:row>77</xdr:row>
      <xdr:rowOff>136092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3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152619</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011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121715</xdr:rowOff>
    </xdr:from>
    <xdr:to>
      <xdr:col>85</xdr:col>
      <xdr:colOff>127000</xdr:colOff>
      <xdr:row>96</xdr:row>
      <xdr:rowOff>113743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238015"/>
          <a:ext cx="838200" cy="33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121715</xdr:rowOff>
    </xdr:from>
    <xdr:to>
      <xdr:col>81</xdr:col>
      <xdr:colOff>50800</xdr:colOff>
      <xdr:row>96</xdr:row>
      <xdr:rowOff>166343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238015"/>
          <a:ext cx="889000" cy="38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107297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90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166343</xdr:rowOff>
    </xdr:from>
    <xdr:to>
      <xdr:col>76</xdr:col>
      <xdr:colOff>114300</xdr:colOff>
      <xdr:row>98</xdr:row>
      <xdr:rowOff>8452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25543"/>
          <a:ext cx="889000" cy="18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8452</xdr:rowOff>
    </xdr:from>
    <xdr:to>
      <xdr:col>71</xdr:col>
      <xdr:colOff>177800</xdr:colOff>
      <xdr:row>98</xdr:row>
      <xdr:rowOff>164201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10552"/>
          <a:ext cx="889000" cy="15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62943</xdr:rowOff>
    </xdr:from>
    <xdr:to>
      <xdr:col>85</xdr:col>
      <xdr:colOff>177800</xdr:colOff>
      <xdr:row>96</xdr:row>
      <xdr:rowOff>164543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5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85820</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37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70915</xdr:rowOff>
    </xdr:from>
    <xdr:to>
      <xdr:col>81</xdr:col>
      <xdr:colOff>101600</xdr:colOff>
      <xdr:row>95</xdr:row>
      <xdr:rowOff>1065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17592</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596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115543</xdr:rowOff>
    </xdr:from>
    <xdr:to>
      <xdr:col>76</xdr:col>
      <xdr:colOff>165100</xdr:colOff>
      <xdr:row>97</xdr:row>
      <xdr:rowOff>45693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57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62220</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349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129102</xdr:rowOff>
    </xdr:from>
    <xdr:to>
      <xdr:col>72</xdr:col>
      <xdr:colOff>38100</xdr:colOff>
      <xdr:row>98</xdr:row>
      <xdr:rowOff>59252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5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75779</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3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113401</xdr:rowOff>
    </xdr:from>
    <xdr:to>
      <xdr:col>67</xdr:col>
      <xdr:colOff>101600</xdr:colOff>
      <xdr:row>99</xdr:row>
      <xdr:rowOff>43551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1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34678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0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26791</xdr:rowOff>
    </xdr:from>
    <xdr:to>
      <xdr:col>116</xdr:col>
      <xdr:colOff>63500</xdr:colOff>
      <xdr:row>39</xdr:row>
      <xdr:rowOff>27667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713341"/>
          <a:ext cx="8382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27667</xdr:rowOff>
    </xdr:from>
    <xdr:to>
      <xdr:col>111</xdr:col>
      <xdr:colOff>177800</xdr:colOff>
      <xdr:row>39</xdr:row>
      <xdr:rowOff>28277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714217"/>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28277</xdr:rowOff>
    </xdr:from>
    <xdr:to>
      <xdr:col>107</xdr:col>
      <xdr:colOff>50800</xdr:colOff>
      <xdr:row>39</xdr:row>
      <xdr:rowOff>29077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714827"/>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29077</xdr:rowOff>
    </xdr:from>
    <xdr:to>
      <xdr:col>102</xdr:col>
      <xdr:colOff>114300</xdr:colOff>
      <xdr:row>39</xdr:row>
      <xdr:rowOff>30143</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715627"/>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147441</xdr:rowOff>
    </xdr:from>
    <xdr:to>
      <xdr:col>116</xdr:col>
      <xdr:colOff>114300</xdr:colOff>
      <xdr:row>39</xdr:row>
      <xdr:rowOff>77591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6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75043</xdr:rowOff>
    </xdr:from>
    <xdr:ext cx="378565"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0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148317</xdr:rowOff>
    </xdr:from>
    <xdr:to>
      <xdr:col>112</xdr:col>
      <xdr:colOff>38100</xdr:colOff>
      <xdr:row>39</xdr:row>
      <xdr:rowOff>78467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6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69594</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4017" y="6756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148927</xdr:rowOff>
    </xdr:from>
    <xdr:to>
      <xdr:col>107</xdr:col>
      <xdr:colOff>101600</xdr:colOff>
      <xdr:row>39</xdr:row>
      <xdr:rowOff>79077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6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70204</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5017" y="6756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149727</xdr:rowOff>
    </xdr:from>
    <xdr:to>
      <xdr:col>102</xdr:col>
      <xdr:colOff>165100</xdr:colOff>
      <xdr:row>39</xdr:row>
      <xdr:rowOff>79877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6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71004</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6017" y="6757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150793</xdr:rowOff>
    </xdr:from>
    <xdr:to>
      <xdr:col>98</xdr:col>
      <xdr:colOff>38100</xdr:colOff>
      <xdr:row>39</xdr:row>
      <xdr:rowOff>80943</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6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72070</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7017" y="6758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876</xdr:rowOff>
    </xdr:from>
    <xdr:to>
      <xdr:col>116</xdr:col>
      <xdr:colOff>63500</xdr:colOff>
      <xdr:row>58</xdr:row>
      <xdr:rowOff>4899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944976"/>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41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4899</xdr:rowOff>
    </xdr:from>
    <xdr:to>
      <xdr:col>111</xdr:col>
      <xdr:colOff>177800</xdr:colOff>
      <xdr:row>58</xdr:row>
      <xdr:rowOff>8319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948999"/>
          <a:ext cx="889000" cy="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108639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5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8319</xdr:rowOff>
    </xdr:from>
    <xdr:to>
      <xdr:col>107</xdr:col>
      <xdr:colOff>50800</xdr:colOff>
      <xdr:row>58</xdr:row>
      <xdr:rowOff>39052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952419"/>
          <a:ext cx="889000" cy="3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108740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34160</xdr:rowOff>
    </xdr:from>
    <xdr:to>
      <xdr:col>102</xdr:col>
      <xdr:colOff>114300</xdr:colOff>
      <xdr:row>58</xdr:row>
      <xdr:rowOff>39052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978260"/>
          <a:ext cx="8890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107186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5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108566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121526</xdr:rowOff>
    </xdr:from>
    <xdr:to>
      <xdr:col>116</xdr:col>
      <xdr:colOff>114300</xdr:colOff>
      <xdr:row>58</xdr:row>
      <xdr:rowOff>51676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89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144403</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4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125549</xdr:rowOff>
    </xdr:from>
    <xdr:to>
      <xdr:col>112</xdr:col>
      <xdr:colOff>38100</xdr:colOff>
      <xdr:row>58</xdr:row>
      <xdr:rowOff>55699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8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72226</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67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128969</xdr:rowOff>
    </xdr:from>
    <xdr:to>
      <xdr:col>107</xdr:col>
      <xdr:colOff>101600</xdr:colOff>
      <xdr:row>58</xdr:row>
      <xdr:rowOff>59119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0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75646</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67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159702</xdr:rowOff>
    </xdr:from>
    <xdr:to>
      <xdr:col>102</xdr:col>
      <xdr:colOff>165100</xdr:colOff>
      <xdr:row>58</xdr:row>
      <xdr:rowOff>89852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3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106379</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70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154810</xdr:rowOff>
    </xdr:from>
    <xdr:to>
      <xdr:col>98</xdr:col>
      <xdr:colOff>38100</xdr:colOff>
      <xdr:row>58</xdr:row>
      <xdr:rowOff>84960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2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101487</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70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106492</xdr:rowOff>
    </xdr:from>
    <xdr:to>
      <xdr:col>116</xdr:col>
      <xdr:colOff>63500</xdr:colOff>
      <xdr:row>76</xdr:row>
      <xdr:rowOff>112912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965242"/>
          <a:ext cx="838200" cy="17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112912</xdr:rowOff>
    </xdr:from>
    <xdr:to>
      <xdr:col>111</xdr:col>
      <xdr:colOff>177800</xdr:colOff>
      <xdr:row>76</xdr:row>
      <xdr:rowOff>129877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43112"/>
          <a:ext cx="889000" cy="1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105380</xdr:rowOff>
    </xdr:from>
    <xdr:to>
      <xdr:col>107</xdr:col>
      <xdr:colOff>50800</xdr:colOff>
      <xdr:row>76</xdr:row>
      <xdr:rowOff>129877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135580"/>
          <a:ext cx="889000" cy="2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105380</xdr:rowOff>
    </xdr:from>
    <xdr:to>
      <xdr:col>102</xdr:col>
      <xdr:colOff>114300</xdr:colOff>
      <xdr:row>76</xdr:row>
      <xdr:rowOff>136728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135580"/>
          <a:ext cx="889000" cy="3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55692</xdr:rowOff>
    </xdr:from>
    <xdr:to>
      <xdr:col>116</xdr:col>
      <xdr:colOff>114300</xdr:colOff>
      <xdr:row>75</xdr:row>
      <xdr:rowOff>157293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9144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78569</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76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62112</xdr:rowOff>
    </xdr:from>
    <xdr:to>
      <xdr:col>112</xdr:col>
      <xdr:colOff>38100</xdr:colOff>
      <xdr:row>76</xdr:row>
      <xdr:rowOff>163712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9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154839</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318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79077</xdr:rowOff>
    </xdr:from>
    <xdr:to>
      <xdr:col>107</xdr:col>
      <xdr:colOff>101600</xdr:colOff>
      <xdr:row>77</xdr:row>
      <xdr:rowOff>9227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0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25755</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88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54580</xdr:rowOff>
    </xdr:from>
    <xdr:to>
      <xdr:col>102</xdr:col>
      <xdr:colOff>165100</xdr:colOff>
      <xdr:row>76</xdr:row>
      <xdr:rowOff>156180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8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1257</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860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85928</xdr:rowOff>
    </xdr:from>
    <xdr:to>
      <xdr:col>98</xdr:col>
      <xdr:colOff>38100</xdr:colOff>
      <xdr:row>77</xdr:row>
      <xdr:rowOff>16078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32605</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89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公債費については増加が大きくみられる。増加要因としては、観光施設整備工事及び義務教育学校整備工事による普通建設事業費の増。過疎対策事業債及び辺地対策事業債の元金償還金の増が要因。今後はスポーツ環境整備事業が予定さており、普通建設事業費が伸びる見込み。災害復旧関連経費も前年度と比較して</a:t>
          </a:r>
          <a:r>
            <a:rPr kumimoji="1" lang="en-US" altLang="ja-JP" sz="1300">
              <a:latin typeface="ＭＳ Ｐゴシック" panose="020B0600070205080204" pitchFamily="50" charset="-128"/>
              <a:ea typeface="ＭＳ Ｐゴシック" panose="020B0600070205080204" pitchFamily="50" charset="-128"/>
            </a:rPr>
            <a:t>48,278</a:t>
          </a:r>
          <a:r>
            <a:rPr kumimoji="1" lang="ja-JP" altLang="en-US" sz="1300">
              <a:latin typeface="ＭＳ Ｐゴシック" panose="020B0600070205080204" pitchFamily="50" charset="-128"/>
              <a:ea typeface="ＭＳ Ｐゴシック" panose="020B0600070205080204" pitchFamily="50" charset="-128"/>
            </a:rPr>
            <a:t>増となっている。令和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月豪雨に伴う経費に併せて、令和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号に伴う災害復旧関連経費の増が要因。令和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月豪雨以降、災害復旧関連経費は増となっており、入札不調等の影響も受け、今後も高水準を維持するものと推測する。積立金については、前年比▲</a:t>
          </a:r>
          <a:r>
            <a:rPr kumimoji="1" lang="en-US" altLang="ja-JP" sz="1300">
              <a:latin typeface="ＭＳ Ｐゴシック" panose="020B0600070205080204" pitchFamily="50" charset="-128"/>
              <a:ea typeface="ＭＳ Ｐゴシック" panose="020B0600070205080204" pitchFamily="50" charset="-128"/>
            </a:rPr>
            <a:t>263,723</a:t>
          </a:r>
          <a:r>
            <a:rPr kumimoji="1" lang="ja-JP" altLang="en-US" sz="1300">
              <a:latin typeface="ＭＳ Ｐゴシック" panose="020B0600070205080204" pitchFamily="50" charset="-128"/>
              <a:ea typeface="ＭＳ Ｐゴシック" panose="020B0600070205080204" pitchFamily="50" charset="-128"/>
            </a:rPr>
            <a:t>となった。ふるさと寄附金が減となったことが要因ではあるが、令和元年と比較すると高水準を保っている。今後もふるさと寄附金を確保し、本村が進める地方創生事業のために積立を実施していく。繰出金については、前年度と比較して</a:t>
          </a:r>
          <a:r>
            <a:rPr kumimoji="1" lang="en-US" altLang="ja-JP" sz="1300">
              <a:latin typeface="ＭＳ Ｐゴシック" panose="020B0600070205080204" pitchFamily="50" charset="-128"/>
              <a:ea typeface="ＭＳ Ｐゴシック" panose="020B0600070205080204" pitchFamily="50" charset="-128"/>
            </a:rPr>
            <a:t>46,300</a:t>
          </a:r>
          <a:r>
            <a:rPr kumimoji="1" lang="ja-JP" altLang="en-US" sz="1300">
              <a:latin typeface="ＭＳ Ｐゴシック" panose="020B0600070205080204" pitchFamily="50" charset="-128"/>
              <a:ea typeface="ＭＳ Ｐゴシック" panose="020B0600070205080204" pitchFamily="50" charset="-128"/>
            </a:rPr>
            <a:t>増となっているが、本村の特別会計</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会計において、資金不足に陥ったものはなく、簡易水道事業会計及び下水道事業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会計においては赤字補てん財源繰出もない。今後も独立採算での運営を十分念頭に置いた事業運営に努める。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1,976
1,963
190.96
6,224,062
5,432,342
736,315
1,994,182
3,579,700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29763</xdr:rowOff>
    </xdr:from>
    <xdr:to>
      <xdr:col>24</xdr:col>
      <xdr:colOff>63500</xdr:colOff>
      <xdr:row>36</xdr:row>
      <xdr:rowOff>89484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201963"/>
          <a:ext cx="838200" cy="5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29763</xdr:rowOff>
    </xdr:from>
    <xdr:to>
      <xdr:col>19</xdr:col>
      <xdr:colOff>177800</xdr:colOff>
      <xdr:row>36</xdr:row>
      <xdr:rowOff>48869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201963"/>
          <a:ext cx="889000" cy="1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48869</xdr:rowOff>
    </xdr:from>
    <xdr:to>
      <xdr:col>15</xdr:col>
      <xdr:colOff>50800</xdr:colOff>
      <xdr:row>36</xdr:row>
      <xdr:rowOff>60947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21069"/>
          <a:ext cx="889000" cy="1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47193</xdr:rowOff>
    </xdr:from>
    <xdr:to>
      <xdr:col>10</xdr:col>
      <xdr:colOff>114300</xdr:colOff>
      <xdr:row>36</xdr:row>
      <xdr:rowOff>60947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19393"/>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38684</xdr:rowOff>
    </xdr:from>
    <xdr:to>
      <xdr:col>24</xdr:col>
      <xdr:colOff>114300</xdr:colOff>
      <xdr:row>36</xdr:row>
      <xdr:rowOff>140284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1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61561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150413</xdr:rowOff>
    </xdr:from>
    <xdr:to>
      <xdr:col>20</xdr:col>
      <xdr:colOff>38100</xdr:colOff>
      <xdr:row>36</xdr:row>
      <xdr:rowOff>80563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5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97090</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92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169519</xdr:rowOff>
    </xdr:from>
    <xdr:to>
      <xdr:col>15</xdr:col>
      <xdr:colOff>101600</xdr:colOff>
      <xdr:row>36</xdr:row>
      <xdr:rowOff>99669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116196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94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10147</xdr:rowOff>
    </xdr:from>
    <xdr:to>
      <xdr:col>10</xdr:col>
      <xdr:colOff>165100</xdr:colOff>
      <xdr:row>36</xdr:row>
      <xdr:rowOff>111747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8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128274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95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167843</xdr:rowOff>
    </xdr:from>
    <xdr:to>
      <xdr:col>6</xdr:col>
      <xdr:colOff>38100</xdr:colOff>
      <xdr:row>36</xdr:row>
      <xdr:rowOff>97993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114520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4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74444</xdr:rowOff>
    </xdr:from>
    <xdr:to>
      <xdr:col>24</xdr:col>
      <xdr:colOff>63500</xdr:colOff>
      <xdr:row>55</xdr:row>
      <xdr:rowOff>3636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332744"/>
          <a:ext cx="838200" cy="10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74444</xdr:rowOff>
    </xdr:from>
    <xdr:to>
      <xdr:col>19</xdr:col>
      <xdr:colOff>177800</xdr:colOff>
      <xdr:row>56</xdr:row>
      <xdr:rowOff>132062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9332744"/>
          <a:ext cx="889000" cy="40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132062</xdr:rowOff>
    </xdr:from>
    <xdr:to>
      <xdr:col>15</xdr:col>
      <xdr:colOff>50800</xdr:colOff>
      <xdr:row>56</xdr:row>
      <xdr:rowOff>142811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019300" y="9733262"/>
          <a:ext cx="889000" cy="1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142811</xdr:rowOff>
    </xdr:from>
    <xdr:to>
      <xdr:col>10</xdr:col>
      <xdr:colOff>114300</xdr:colOff>
      <xdr:row>57</xdr:row>
      <xdr:rowOff>80013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44011"/>
          <a:ext cx="889000" cy="10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124286</xdr:rowOff>
    </xdr:from>
    <xdr:to>
      <xdr:col>24</xdr:col>
      <xdr:colOff>114300</xdr:colOff>
      <xdr:row>55</xdr:row>
      <xdr:rowOff>54436</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3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147163</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23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23644</xdr:rowOff>
    </xdr:from>
    <xdr:to>
      <xdr:col>20</xdr:col>
      <xdr:colOff>38100</xdr:colOff>
      <xdr:row>54</xdr:row>
      <xdr:rowOff>125244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28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52</xdr:row>
      <xdr:rowOff>141771</xdr:rowOff>
    </xdr:from>
    <xdr:ext cx="690189"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52205" y="905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81262</xdr:rowOff>
    </xdr:from>
    <xdr:to>
      <xdr:col>15</xdr:col>
      <xdr:colOff>101600</xdr:colOff>
      <xdr:row>57</xdr:row>
      <xdr:rowOff>11412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68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27939</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45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92011</xdr:rowOff>
    </xdr:from>
    <xdr:to>
      <xdr:col>10</xdr:col>
      <xdr:colOff>165100</xdr:colOff>
      <xdr:row>57</xdr:row>
      <xdr:rowOff>22161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69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13288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785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29213</xdr:rowOff>
    </xdr:from>
    <xdr:to>
      <xdr:col>6</xdr:col>
      <xdr:colOff>38100</xdr:colOff>
      <xdr:row>57</xdr:row>
      <xdr:rowOff>130813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80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121940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894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39539</xdr:rowOff>
    </xdr:from>
    <xdr:to>
      <xdr:col>24</xdr:col>
      <xdr:colOff>63500</xdr:colOff>
      <xdr:row>76</xdr:row>
      <xdr:rowOff>50488</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3797300" y="12898289"/>
          <a:ext cx="838200" cy="18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155384</xdr:rowOff>
    </xdr:from>
    <xdr:to>
      <xdr:col>19</xdr:col>
      <xdr:colOff>177800</xdr:colOff>
      <xdr:row>75</xdr:row>
      <xdr:rowOff>39539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842684"/>
          <a:ext cx="889000" cy="5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155384</xdr:rowOff>
    </xdr:from>
    <xdr:to>
      <xdr:col>15</xdr:col>
      <xdr:colOff>50800</xdr:colOff>
      <xdr:row>76</xdr:row>
      <xdr:rowOff>3518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842684"/>
          <a:ext cx="889000" cy="19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3518</xdr:rowOff>
    </xdr:from>
    <xdr:to>
      <xdr:col>10</xdr:col>
      <xdr:colOff>114300</xdr:colOff>
      <xdr:row>76</xdr:row>
      <xdr:rowOff>125910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033718"/>
          <a:ext cx="889000" cy="12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171138</xdr:rowOff>
    </xdr:from>
    <xdr:to>
      <xdr:col>24</xdr:col>
      <xdr:colOff>114300</xdr:colOff>
      <xdr:row>76</xdr:row>
      <xdr:rowOff>101288</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2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149565</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160189</xdr:rowOff>
    </xdr:from>
    <xdr:to>
      <xdr:col>20</xdr:col>
      <xdr:colOff>38100</xdr:colOff>
      <xdr:row>75</xdr:row>
      <xdr:rowOff>90339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84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106866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622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104584</xdr:rowOff>
    </xdr:from>
    <xdr:to>
      <xdr:col>15</xdr:col>
      <xdr:colOff>101600</xdr:colOff>
      <xdr:row>75</xdr:row>
      <xdr:rowOff>34734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7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51261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56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124168</xdr:rowOff>
    </xdr:from>
    <xdr:to>
      <xdr:col>10</xdr:col>
      <xdr:colOff>165100</xdr:colOff>
      <xdr:row>76</xdr:row>
      <xdr:rowOff>54318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98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70845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75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75110</xdr:rowOff>
    </xdr:from>
    <xdr:to>
      <xdr:col>6</xdr:col>
      <xdr:colOff>38100</xdr:colOff>
      <xdr:row>77</xdr:row>
      <xdr:rowOff>5260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0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21786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88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11759</xdr:rowOff>
    </xdr:from>
    <xdr:to>
      <xdr:col>24</xdr:col>
      <xdr:colOff>63500</xdr:colOff>
      <xdr:row>98</xdr:row>
      <xdr:rowOff>75431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813859"/>
          <a:ext cx="838200" cy="6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75431</xdr:rowOff>
    </xdr:from>
    <xdr:to>
      <xdr:col>19</xdr:col>
      <xdr:colOff>177800</xdr:colOff>
      <xdr:row>98</xdr:row>
      <xdr:rowOff>85043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877531"/>
          <a:ext cx="889000" cy="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85043</xdr:rowOff>
    </xdr:from>
    <xdr:to>
      <xdr:col>15</xdr:col>
      <xdr:colOff>50800</xdr:colOff>
      <xdr:row>98</xdr:row>
      <xdr:rowOff>92441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887143"/>
          <a:ext cx="889000" cy="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68004</xdr:rowOff>
    </xdr:from>
    <xdr:to>
      <xdr:col>10</xdr:col>
      <xdr:colOff>114300</xdr:colOff>
      <xdr:row>98</xdr:row>
      <xdr:rowOff>92441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870104"/>
          <a:ext cx="889000" cy="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132409</xdr:rowOff>
    </xdr:from>
    <xdr:to>
      <xdr:col>24</xdr:col>
      <xdr:colOff>114300</xdr:colOff>
      <xdr:row>98</xdr:row>
      <xdr:rowOff>62559</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6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47336</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77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24631</xdr:rowOff>
    </xdr:from>
    <xdr:to>
      <xdr:col>20</xdr:col>
      <xdr:colOff>38100</xdr:colOff>
      <xdr:row>98</xdr:row>
      <xdr:rowOff>126231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82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117358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91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34243</xdr:rowOff>
    </xdr:from>
    <xdr:to>
      <xdr:col>15</xdr:col>
      <xdr:colOff>101600</xdr:colOff>
      <xdr:row>98</xdr:row>
      <xdr:rowOff>135843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8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126970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41641</xdr:rowOff>
    </xdr:from>
    <xdr:to>
      <xdr:col>10</xdr:col>
      <xdr:colOff>165100</xdr:colOff>
      <xdr:row>98</xdr:row>
      <xdr:rowOff>143241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84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134368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93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17204</xdr:rowOff>
    </xdr:from>
    <xdr:to>
      <xdr:col>6</xdr:col>
      <xdr:colOff>38100</xdr:colOff>
      <xdr:row>98</xdr:row>
      <xdr:rowOff>118804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81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109931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91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86240</xdr:rowOff>
    </xdr:from>
    <xdr:to>
      <xdr:col>55</xdr:col>
      <xdr:colOff>0</xdr:colOff>
      <xdr:row>57</xdr:row>
      <xdr:rowOff>102929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858890"/>
          <a:ext cx="838200" cy="1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86240</xdr:rowOff>
    </xdr:from>
    <xdr:to>
      <xdr:col>50</xdr:col>
      <xdr:colOff>114300</xdr:colOff>
      <xdr:row>57</xdr:row>
      <xdr:rowOff>91915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858890"/>
          <a:ext cx="889000" cy="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91915</xdr:rowOff>
    </xdr:from>
    <xdr:to>
      <xdr:col>45</xdr:col>
      <xdr:colOff>177800</xdr:colOff>
      <xdr:row>57</xdr:row>
      <xdr:rowOff>96983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864565"/>
          <a:ext cx="8890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148964</xdr:rowOff>
    </xdr:from>
    <xdr:to>
      <xdr:col>41</xdr:col>
      <xdr:colOff>50800</xdr:colOff>
      <xdr:row>57</xdr:row>
      <xdr:rowOff>96983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750164"/>
          <a:ext cx="889000" cy="11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9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52129</xdr:rowOff>
    </xdr:from>
    <xdr:to>
      <xdr:col>55</xdr:col>
      <xdr:colOff>50800</xdr:colOff>
      <xdr:row>57</xdr:row>
      <xdr:rowOff>153729</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2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20102</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35440</xdr:rowOff>
    </xdr:from>
    <xdr:to>
      <xdr:col>50</xdr:col>
      <xdr:colOff>165100</xdr:colOff>
      <xdr:row>57</xdr:row>
      <xdr:rowOff>137040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153567</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583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41115</xdr:rowOff>
    </xdr:from>
    <xdr:to>
      <xdr:col>46</xdr:col>
      <xdr:colOff>38100</xdr:colOff>
      <xdr:row>57</xdr:row>
      <xdr:rowOff>142715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1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159242</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588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46183</xdr:rowOff>
    </xdr:from>
    <xdr:to>
      <xdr:col>41</xdr:col>
      <xdr:colOff>101600</xdr:colOff>
      <xdr:row>57</xdr:row>
      <xdr:rowOff>147783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1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164310</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59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98164</xdr:rowOff>
    </xdr:from>
    <xdr:to>
      <xdr:col>36</xdr:col>
      <xdr:colOff>165100</xdr:colOff>
      <xdr:row>57</xdr:row>
      <xdr:rowOff>28314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69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44841</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474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57385</xdr:rowOff>
    </xdr:from>
    <xdr:to>
      <xdr:col>55</xdr:col>
      <xdr:colOff>0</xdr:colOff>
      <xdr:row>75</xdr:row>
      <xdr:rowOff>95135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2744685"/>
          <a:ext cx="838200" cy="20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5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95135</xdr:rowOff>
    </xdr:from>
    <xdr:to>
      <xdr:col>50</xdr:col>
      <xdr:colOff>114300</xdr:colOff>
      <xdr:row>77</xdr:row>
      <xdr:rowOff>89770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2953885"/>
          <a:ext cx="889000" cy="33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89770</xdr:rowOff>
    </xdr:from>
    <xdr:to>
      <xdr:col>45</xdr:col>
      <xdr:colOff>177800</xdr:colOff>
      <xdr:row>77</xdr:row>
      <xdr:rowOff>96655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291420"/>
          <a:ext cx="889000" cy="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96655</xdr:rowOff>
    </xdr:from>
    <xdr:to>
      <xdr:col>41</xdr:col>
      <xdr:colOff>50800</xdr:colOff>
      <xdr:row>78</xdr:row>
      <xdr:rowOff>7382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298305"/>
          <a:ext cx="889000" cy="8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6585</xdr:rowOff>
    </xdr:from>
    <xdr:to>
      <xdr:col>55</xdr:col>
      <xdr:colOff>50800</xdr:colOff>
      <xdr:row>74</xdr:row>
      <xdr:rowOff>108185</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269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29462</xdr:rowOff>
    </xdr:from>
    <xdr:ext cx="599010"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54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44335</xdr:rowOff>
    </xdr:from>
    <xdr:to>
      <xdr:col>50</xdr:col>
      <xdr:colOff>165100</xdr:colOff>
      <xdr:row>75</xdr:row>
      <xdr:rowOff>145935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29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162462</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39795" y="1267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38970</xdr:rowOff>
    </xdr:from>
    <xdr:to>
      <xdr:col>46</xdr:col>
      <xdr:colOff>38100</xdr:colOff>
      <xdr:row>77</xdr:row>
      <xdr:rowOff>140570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2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157097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01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45855</xdr:rowOff>
    </xdr:from>
    <xdr:to>
      <xdr:col>41</xdr:col>
      <xdr:colOff>101600</xdr:colOff>
      <xdr:row>77</xdr:row>
      <xdr:rowOff>147455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2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163982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0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128032</xdr:rowOff>
    </xdr:from>
    <xdr:to>
      <xdr:col>36</xdr:col>
      <xdr:colOff>165100</xdr:colOff>
      <xdr:row>78</xdr:row>
      <xdr:rowOff>58182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2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74709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10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125340</xdr:rowOff>
    </xdr:from>
    <xdr:to>
      <xdr:col>55</xdr:col>
      <xdr:colOff>0</xdr:colOff>
      <xdr:row>98</xdr:row>
      <xdr:rowOff>131552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927440"/>
          <a:ext cx="838200" cy="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125340</xdr:rowOff>
    </xdr:from>
    <xdr:to>
      <xdr:col>50</xdr:col>
      <xdr:colOff>114300</xdr:colOff>
      <xdr:row>98</xdr:row>
      <xdr:rowOff>143283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927440"/>
          <a:ext cx="889000" cy="1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15117</xdr:rowOff>
    </xdr:from>
    <xdr:to>
      <xdr:col>45</xdr:col>
      <xdr:colOff>177800</xdr:colOff>
      <xdr:row>98</xdr:row>
      <xdr:rowOff>143283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817217"/>
          <a:ext cx="889000" cy="12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149704</xdr:rowOff>
    </xdr:from>
    <xdr:to>
      <xdr:col>41</xdr:col>
      <xdr:colOff>50800</xdr:colOff>
      <xdr:row>98</xdr:row>
      <xdr:rowOff>15117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80354"/>
          <a:ext cx="889000" cy="3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80752</xdr:rowOff>
    </xdr:from>
    <xdr:to>
      <xdr:col>55</xdr:col>
      <xdr:colOff>50800</xdr:colOff>
      <xdr:row>99</xdr:row>
      <xdr:rowOff>10902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8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167129</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9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74540</xdr:rowOff>
    </xdr:from>
    <xdr:to>
      <xdr:col>50</xdr:col>
      <xdr:colOff>165100</xdr:colOff>
      <xdr:row>99</xdr:row>
      <xdr:rowOff>4690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7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167267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96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92483</xdr:rowOff>
    </xdr:from>
    <xdr:to>
      <xdr:col>46</xdr:col>
      <xdr:colOff>38100</xdr:colOff>
      <xdr:row>99</xdr:row>
      <xdr:rowOff>22633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9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13760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98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135767</xdr:rowOff>
    </xdr:from>
    <xdr:to>
      <xdr:col>41</xdr:col>
      <xdr:colOff>101600</xdr:colOff>
      <xdr:row>98</xdr:row>
      <xdr:rowOff>65917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6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82444</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54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98904</xdr:rowOff>
    </xdr:from>
    <xdr:to>
      <xdr:col>36</xdr:col>
      <xdr:colOff>165100</xdr:colOff>
      <xdr:row>98</xdr:row>
      <xdr:rowOff>29054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2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45581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50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82354</xdr:rowOff>
    </xdr:from>
    <xdr:to>
      <xdr:col>85</xdr:col>
      <xdr:colOff>127000</xdr:colOff>
      <xdr:row>37</xdr:row>
      <xdr:rowOff>106196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426004"/>
          <a:ext cx="838200" cy="2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84575</xdr:rowOff>
    </xdr:from>
    <xdr:to>
      <xdr:col>81</xdr:col>
      <xdr:colOff>50800</xdr:colOff>
      <xdr:row>37</xdr:row>
      <xdr:rowOff>106196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428225"/>
          <a:ext cx="889000" cy="2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84575</xdr:rowOff>
    </xdr:from>
    <xdr:to>
      <xdr:col>76</xdr:col>
      <xdr:colOff>114300</xdr:colOff>
      <xdr:row>37</xdr:row>
      <xdr:rowOff>104281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428225"/>
          <a:ext cx="889000" cy="1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104281</xdr:rowOff>
    </xdr:from>
    <xdr:to>
      <xdr:col>71</xdr:col>
      <xdr:colOff>177800</xdr:colOff>
      <xdr:row>37</xdr:row>
      <xdr:rowOff>117165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47931"/>
          <a:ext cx="889000" cy="1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31554</xdr:rowOff>
    </xdr:from>
    <xdr:to>
      <xdr:col>85</xdr:col>
      <xdr:colOff>177800</xdr:colOff>
      <xdr:row>37</xdr:row>
      <xdr:rowOff>133154</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7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9981</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5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55396</xdr:rowOff>
    </xdr:from>
    <xdr:to>
      <xdr:col>81</xdr:col>
      <xdr:colOff>101600</xdr:colOff>
      <xdr:row>37</xdr:row>
      <xdr:rowOff>156996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9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148124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9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33775</xdr:rowOff>
    </xdr:from>
    <xdr:to>
      <xdr:col>76</xdr:col>
      <xdr:colOff>165100</xdr:colOff>
      <xdr:row>37</xdr:row>
      <xdr:rowOff>135375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126502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7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53481</xdr:rowOff>
    </xdr:from>
    <xdr:to>
      <xdr:col>72</xdr:col>
      <xdr:colOff>38100</xdr:colOff>
      <xdr:row>37</xdr:row>
      <xdr:rowOff>155081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9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146207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8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66365</xdr:rowOff>
    </xdr:from>
    <xdr:to>
      <xdr:col>67</xdr:col>
      <xdr:colOff>101600</xdr:colOff>
      <xdr:row>37</xdr:row>
      <xdr:rowOff>167965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1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159092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0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15220</xdr:rowOff>
    </xdr:from>
    <xdr:to>
      <xdr:col>85</xdr:col>
      <xdr:colOff>127000</xdr:colOff>
      <xdr:row>56</xdr:row>
      <xdr:rowOff>120038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616420"/>
          <a:ext cx="838200" cy="10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8958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781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120038</xdr:rowOff>
    </xdr:from>
    <xdr:to>
      <xdr:col>81</xdr:col>
      <xdr:colOff>50800</xdr:colOff>
      <xdr:row>57</xdr:row>
      <xdr:rowOff>77367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21238"/>
          <a:ext cx="889000" cy="12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167730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9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161306</xdr:rowOff>
    </xdr:from>
    <xdr:to>
      <xdr:col>76</xdr:col>
      <xdr:colOff>114300</xdr:colOff>
      <xdr:row>57</xdr:row>
      <xdr:rowOff>77367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62506"/>
          <a:ext cx="889000" cy="8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163689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161306</xdr:rowOff>
    </xdr:from>
    <xdr:to>
      <xdr:col>71</xdr:col>
      <xdr:colOff>177800</xdr:colOff>
      <xdr:row>57</xdr:row>
      <xdr:rowOff>92902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62506"/>
          <a:ext cx="889000" cy="10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162385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25023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135870</xdr:rowOff>
    </xdr:from>
    <xdr:to>
      <xdr:col>85</xdr:col>
      <xdr:colOff>177800</xdr:colOff>
      <xdr:row>56</xdr:row>
      <xdr:rowOff>66020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5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158747</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41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69238</xdr:rowOff>
    </xdr:from>
    <xdr:to>
      <xdr:col>81</xdr:col>
      <xdr:colOff>101600</xdr:colOff>
      <xdr:row>56</xdr:row>
      <xdr:rowOff>170838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67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15915</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44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26567</xdr:rowOff>
    </xdr:from>
    <xdr:to>
      <xdr:col>76</xdr:col>
      <xdr:colOff>165100</xdr:colOff>
      <xdr:row>57</xdr:row>
      <xdr:rowOff>128167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9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144694</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57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110506</xdr:rowOff>
    </xdr:from>
    <xdr:to>
      <xdr:col>72</xdr:col>
      <xdr:colOff>38100</xdr:colOff>
      <xdr:row>57</xdr:row>
      <xdr:rowOff>40656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1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57183</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486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42102</xdr:rowOff>
    </xdr:from>
    <xdr:to>
      <xdr:col>67</xdr:col>
      <xdr:colOff>101600</xdr:colOff>
      <xdr:row>57</xdr:row>
      <xdr:rowOff>143702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1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160229</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58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105854</xdr:rowOff>
    </xdr:from>
    <xdr:to>
      <xdr:col>85</xdr:col>
      <xdr:colOff>127000</xdr:colOff>
      <xdr:row>76</xdr:row>
      <xdr:rowOff>167167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136054"/>
          <a:ext cx="838200" cy="6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110974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8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157761</xdr:rowOff>
    </xdr:from>
    <xdr:to>
      <xdr:col>81</xdr:col>
      <xdr:colOff>50800</xdr:colOff>
      <xdr:row>76</xdr:row>
      <xdr:rowOff>167167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016511"/>
          <a:ext cx="889000" cy="18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52995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157761</xdr:rowOff>
    </xdr:from>
    <xdr:to>
      <xdr:col>76</xdr:col>
      <xdr:colOff>114300</xdr:colOff>
      <xdr:row>77</xdr:row>
      <xdr:rowOff>157198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016511"/>
          <a:ext cx="889000" cy="34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54379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157198</xdr:rowOff>
    </xdr:from>
    <xdr:to>
      <xdr:col>71</xdr:col>
      <xdr:colOff>177800</xdr:colOff>
      <xdr:row>78</xdr:row>
      <xdr:rowOff>147848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358848"/>
          <a:ext cx="889000" cy="16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6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55054</xdr:rowOff>
    </xdr:from>
    <xdr:to>
      <xdr:col>85</xdr:col>
      <xdr:colOff>177800</xdr:colOff>
      <xdr:row>76</xdr:row>
      <xdr:rowOff>156654</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08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77930</xdr:rowOff>
    </xdr:from>
    <xdr:ext cx="599010"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293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116367</xdr:rowOff>
    </xdr:from>
    <xdr:to>
      <xdr:col>81</xdr:col>
      <xdr:colOff>101600</xdr:colOff>
      <xdr:row>77</xdr:row>
      <xdr:rowOff>46517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14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63044</xdr:rowOff>
    </xdr:from>
    <xdr:ext cx="59901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181795" y="12921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106961</xdr:rowOff>
    </xdr:from>
    <xdr:to>
      <xdr:col>76</xdr:col>
      <xdr:colOff>165100</xdr:colOff>
      <xdr:row>76</xdr:row>
      <xdr:rowOff>37111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296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53638</xdr:rowOff>
    </xdr:from>
    <xdr:ext cx="59901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292795" y="12740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106398</xdr:rowOff>
    </xdr:from>
    <xdr:to>
      <xdr:col>72</xdr:col>
      <xdr:colOff>38100</xdr:colOff>
      <xdr:row>78</xdr:row>
      <xdr:rowOff>36548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0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53075</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03795" y="1308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97048</xdr:rowOff>
    </xdr:from>
    <xdr:to>
      <xdr:col>67</xdr:col>
      <xdr:colOff>101600</xdr:colOff>
      <xdr:row>79</xdr:row>
      <xdr:rowOff>27198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7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43725</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24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83548</xdr:rowOff>
    </xdr:from>
    <xdr:to>
      <xdr:col>85</xdr:col>
      <xdr:colOff>127000</xdr:colOff>
      <xdr:row>96</xdr:row>
      <xdr:rowOff>161762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542748"/>
          <a:ext cx="838200" cy="7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161762</xdr:rowOff>
    </xdr:from>
    <xdr:to>
      <xdr:col>81</xdr:col>
      <xdr:colOff>50800</xdr:colOff>
      <xdr:row>97</xdr:row>
      <xdr:rowOff>3817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620962"/>
          <a:ext cx="889000" cy="1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3817</xdr:rowOff>
    </xdr:from>
    <xdr:to>
      <xdr:col>76</xdr:col>
      <xdr:colOff>114300</xdr:colOff>
      <xdr:row>97</xdr:row>
      <xdr:rowOff>30876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634467"/>
          <a:ext cx="889000" cy="2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30876</xdr:rowOff>
    </xdr:from>
    <xdr:to>
      <xdr:col>71</xdr:col>
      <xdr:colOff>177800</xdr:colOff>
      <xdr:row>97</xdr:row>
      <xdr:rowOff>85292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661526"/>
          <a:ext cx="889000" cy="5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151661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32748</xdr:rowOff>
    </xdr:from>
    <xdr:to>
      <xdr:col>85</xdr:col>
      <xdr:colOff>177800</xdr:colOff>
      <xdr:row>96</xdr:row>
      <xdr:rowOff>134348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49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55625</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343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110962</xdr:rowOff>
    </xdr:from>
    <xdr:to>
      <xdr:col>81</xdr:col>
      <xdr:colOff>101600</xdr:colOff>
      <xdr:row>97</xdr:row>
      <xdr:rowOff>41112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57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57639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345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124467</xdr:rowOff>
    </xdr:from>
    <xdr:to>
      <xdr:col>76</xdr:col>
      <xdr:colOff>165100</xdr:colOff>
      <xdr:row>97</xdr:row>
      <xdr:rowOff>54617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58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71144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35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151526</xdr:rowOff>
    </xdr:from>
    <xdr:to>
      <xdr:col>72</xdr:col>
      <xdr:colOff>38100</xdr:colOff>
      <xdr:row>97</xdr:row>
      <xdr:rowOff>81676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61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98203</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38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34492</xdr:rowOff>
    </xdr:from>
    <xdr:to>
      <xdr:col>67</xdr:col>
      <xdr:colOff>101600</xdr:colOff>
      <xdr:row>97</xdr:row>
      <xdr:rowOff>136092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66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152619</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44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議会費の住民一人あたりのコストは、類似団体と比較して大きく上回っているが、現在の本村議会運営上必要経費である。議員定数が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減となったため、前年度から</a:t>
          </a:r>
          <a:r>
            <a:rPr kumimoji="1" lang="en-US" altLang="ja-JP" sz="1300">
              <a:latin typeface="ＭＳ Ｐゴシック" panose="020B0600070205080204" pitchFamily="50" charset="-128"/>
              <a:ea typeface="ＭＳ Ｐゴシック" panose="020B0600070205080204" pitchFamily="50" charset="-128"/>
            </a:rPr>
            <a:t>3,135</a:t>
          </a:r>
          <a:r>
            <a:rPr kumimoji="1" lang="ja-JP" altLang="en-US" sz="1300">
              <a:latin typeface="ＭＳ Ｐゴシック" panose="020B0600070205080204" pitchFamily="50" charset="-128"/>
              <a:ea typeface="ＭＳ Ｐゴシック" panose="020B0600070205080204" pitchFamily="50" charset="-128"/>
            </a:rPr>
            <a:t>減となった。</a:t>
          </a:r>
        </a:p>
        <a:p>
          <a:r>
            <a:rPr kumimoji="1" lang="ja-JP" altLang="en-US" sz="1300">
              <a:latin typeface="ＭＳ Ｐゴシック" panose="020B0600070205080204" pitchFamily="50" charset="-128"/>
              <a:ea typeface="ＭＳ Ｐゴシック" panose="020B0600070205080204" pitchFamily="50" charset="-128"/>
            </a:rPr>
            <a:t>　民生費、衛生費、農林水産業費、土木費、消防費は、類似団体と比較して下回っている。特に土木費は類似団体と比較して△</a:t>
          </a:r>
          <a:r>
            <a:rPr kumimoji="1" lang="en-US" altLang="ja-JP" sz="1300">
              <a:latin typeface="ＭＳ Ｐゴシック" panose="020B0600070205080204" pitchFamily="50" charset="-128"/>
              <a:ea typeface="ＭＳ Ｐゴシック" panose="020B0600070205080204" pitchFamily="50" charset="-128"/>
            </a:rPr>
            <a:t>90,451</a:t>
          </a:r>
          <a:r>
            <a:rPr kumimoji="1" lang="ja-JP" altLang="en-US" sz="1300">
              <a:latin typeface="ＭＳ Ｐゴシック" panose="020B0600070205080204" pitchFamily="50" charset="-128"/>
              <a:ea typeface="ＭＳ Ｐゴシック" panose="020B0600070205080204" pitchFamily="50" charset="-128"/>
            </a:rPr>
            <a:t>となっている。要因として災害復旧費の増により、普通建設事業関係が減になっているため。</a:t>
          </a:r>
        </a:p>
        <a:p>
          <a:r>
            <a:rPr kumimoji="1" lang="ja-JP" altLang="en-US" sz="1300">
              <a:latin typeface="ＭＳ Ｐゴシック" panose="020B0600070205080204" pitchFamily="50" charset="-128"/>
              <a:ea typeface="ＭＳ Ｐゴシック" panose="020B0600070205080204" pitchFamily="50" charset="-128"/>
            </a:rPr>
            <a:t>　総務費は、前年度と比較して</a:t>
          </a:r>
          <a:r>
            <a:rPr kumimoji="1" lang="en-US" altLang="ja-JP" sz="1300">
              <a:latin typeface="ＭＳ Ｐゴシック" panose="020B0600070205080204" pitchFamily="50" charset="-128"/>
              <a:ea typeface="ＭＳ Ｐゴシック" panose="020B0600070205080204" pitchFamily="50" charset="-128"/>
            </a:rPr>
            <a:t>176,102</a:t>
          </a:r>
          <a:r>
            <a:rPr kumimoji="1" lang="ja-JP" altLang="en-US" sz="1300">
              <a:latin typeface="ＭＳ Ｐゴシック" panose="020B0600070205080204" pitchFamily="50" charset="-128"/>
              <a:ea typeface="ＭＳ Ｐゴシック" panose="020B0600070205080204" pitchFamily="50" charset="-128"/>
            </a:rPr>
            <a:t>減となっているが、ふるさと寄付金が減少したことに伴い、ふるさと納税関連経費、ふるさと応援基金が減なったため。</a:t>
          </a:r>
        </a:p>
        <a:p>
          <a:r>
            <a:rPr kumimoji="1" lang="ja-JP" altLang="en-US" sz="1300">
              <a:latin typeface="ＭＳ Ｐゴシック" panose="020B0600070205080204" pitchFamily="50" charset="-128"/>
              <a:ea typeface="ＭＳ Ｐゴシック" panose="020B0600070205080204" pitchFamily="50" charset="-128"/>
            </a:rPr>
            <a:t>　商工費、教育費、災害復旧費、公債費は、類似団体比較して上回っている。商工費及び教育は普通建設事業費の増によるもの。災害復旧費においては、令和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月豪雨及び令和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号関係経費の増が要因。公債費については、過疎対策事業債及び辺地対策事業債の元金償還金が増えたことが要因としてあげられる。今後はスポーツ施設整備関係に伴う借入が見込まれるため、適債事業に留意しながら公債費負担が急激に増加しないよう計画的な社会資本整備を心がけ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実質単年度収支は前年度と比較して</a:t>
          </a:r>
          <a:r>
            <a:rPr kumimoji="1" lang="en-US" altLang="ja-JP" sz="1400">
              <a:latin typeface="ＭＳ ゴシック" pitchFamily="49" charset="-128"/>
              <a:ea typeface="ＭＳ ゴシック" pitchFamily="49" charset="-128"/>
            </a:rPr>
            <a:t>16.36</a:t>
          </a:r>
          <a:r>
            <a:rPr kumimoji="1" lang="ja-JP" altLang="en-US" sz="1400">
              <a:latin typeface="ＭＳ ゴシック" pitchFamily="49" charset="-128"/>
              <a:ea typeface="ＭＳ ゴシック" pitchFamily="49" charset="-128"/>
            </a:rPr>
            <a:t>％増となった。翌年度に繰り越すべき財源が</a:t>
          </a:r>
          <a:r>
            <a:rPr kumimoji="1" lang="en-US" altLang="ja-JP" sz="1400">
              <a:latin typeface="ＭＳ ゴシック" pitchFamily="49" charset="-128"/>
              <a:ea typeface="ＭＳ ゴシック" pitchFamily="49" charset="-128"/>
            </a:rPr>
            <a:t>102,204</a:t>
          </a:r>
          <a:r>
            <a:rPr kumimoji="1" lang="ja-JP" altLang="en-US" sz="1400">
              <a:latin typeface="ＭＳ ゴシック" pitchFamily="49" charset="-128"/>
              <a:ea typeface="ＭＳ ゴシック" pitchFamily="49" charset="-128"/>
            </a:rPr>
            <a:t>千円減となったことと、減債基金</a:t>
          </a:r>
          <a:r>
            <a:rPr kumimoji="1" lang="en-US" altLang="ja-JP" sz="1400">
              <a:latin typeface="ＭＳ ゴシック" pitchFamily="49" charset="-128"/>
              <a:ea typeface="ＭＳ ゴシック" pitchFamily="49" charset="-128"/>
            </a:rPr>
            <a:t>99,305</a:t>
          </a:r>
          <a:r>
            <a:rPr kumimoji="1" lang="ja-JP" altLang="en-US" sz="1400">
              <a:latin typeface="ＭＳ ゴシック" pitchFamily="49" charset="-128"/>
              <a:ea typeface="ＭＳ ゴシック" pitchFamily="49" charset="-128"/>
            </a:rPr>
            <a:t>千円を取り崩したことが要因としてあげられる。また、財政調整基金へ</a:t>
          </a:r>
          <a:r>
            <a:rPr kumimoji="1" lang="en-US" altLang="ja-JP" sz="1400">
              <a:latin typeface="ＭＳ ゴシック" pitchFamily="49" charset="-128"/>
              <a:ea typeface="ＭＳ ゴシック" pitchFamily="49" charset="-128"/>
            </a:rPr>
            <a:t>124,913</a:t>
          </a:r>
          <a:r>
            <a:rPr kumimoji="1" lang="ja-JP" altLang="en-US" sz="1400">
              <a:latin typeface="ＭＳ ゴシック" pitchFamily="49" charset="-128"/>
              <a:ea typeface="ＭＳ ゴシック" pitchFamily="49" charset="-128"/>
            </a:rPr>
            <a:t>千円積立たことも要因としてあげられる。本村の特徴としては、基金積立金現在高が非常に大きいが、これは財政力指数</a:t>
          </a:r>
          <a:r>
            <a:rPr kumimoji="1" lang="en-US" altLang="ja-JP" sz="1400">
              <a:latin typeface="ＭＳ ゴシック" pitchFamily="49" charset="-128"/>
              <a:ea typeface="ＭＳ ゴシック" pitchFamily="49" charset="-128"/>
            </a:rPr>
            <a:t>0.16</a:t>
          </a:r>
          <a:r>
            <a:rPr kumimoji="1" lang="ja-JP" altLang="en-US" sz="1400">
              <a:latin typeface="ＭＳ ゴシック" pitchFamily="49" charset="-128"/>
              <a:ea typeface="ＭＳ ゴシック" pitchFamily="49" charset="-128"/>
            </a:rPr>
            <a:t>をみても、交付税に頼る財政運営上不測の事態に備えるための最低限必要な財源である。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一般会計及び各事業会計とも平成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年度、引き続き、赤字は発生していない状況にある。</a:t>
          </a:r>
        </a:p>
        <a:p>
          <a:r>
            <a:rPr kumimoji="1" lang="ja-JP" altLang="en-US" sz="1400">
              <a:latin typeface="ＭＳ ゴシック" pitchFamily="49" charset="-128"/>
              <a:ea typeface="ＭＳ ゴシック" pitchFamily="49" charset="-128"/>
            </a:rPr>
            <a:t>　本村の特別会計</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会計において、資金不足に陥ったものはなく、簡易水道事業会計及び下水道事業</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会計においては赤字補てん財源繰出もない。　　　今後も特別会計においては独立採算での運営を十分念頭においた計画的な事業運営に努める。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6224062</v>
      </c>
      <c r="BO4" s="371"/>
      <c r="BP4" s="371"/>
      <c r="BQ4" s="371"/>
      <c r="BR4" s="371"/>
      <c r="BS4" s="371"/>
      <c r="BT4" s="371"/>
      <c r="BU4" s="372"/>
      <c r="BV4" s="370">
        <v>6429700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36.9</v>
      </c>
      <c r="CU4" s="377"/>
      <c r="CV4" s="377"/>
      <c r="CW4" s="377"/>
      <c r="CX4" s="377"/>
      <c r="CY4" s="377"/>
      <c r="CZ4" s="377"/>
      <c r="DA4" s="378"/>
      <c r="DB4" s="376">
        <v>27</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89</v>
      </c>
      <c r="AN5" s="431"/>
      <c r="AO5" s="431"/>
      <c r="AP5" s="431"/>
      <c r="AQ5" s="431"/>
      <c r="AR5" s="431"/>
      <c r="AS5" s="431"/>
      <c r="AT5" s="432"/>
      <c r="AU5" s="433" t="s">
        <v>90</v>
      </c>
      <c r="AV5" s="434"/>
      <c r="AW5" s="434"/>
      <c r="AX5" s="434"/>
      <c r="AY5" s="435" t="s">
        <v>91</v>
      </c>
      <c r="AZ5" s="436"/>
      <c r="BA5" s="436"/>
      <c r="BB5" s="436"/>
      <c r="BC5" s="436"/>
      <c r="BD5" s="436"/>
      <c r="BE5" s="436"/>
      <c r="BF5" s="436"/>
      <c r="BG5" s="436"/>
      <c r="BH5" s="436"/>
      <c r="BI5" s="436"/>
      <c r="BJ5" s="436"/>
      <c r="BK5" s="436"/>
      <c r="BL5" s="436"/>
      <c r="BM5" s="437"/>
      <c r="BN5" s="438">
        <v>5432342</v>
      </c>
      <c r="BO5" s="439"/>
      <c r="BP5" s="439"/>
      <c r="BQ5" s="439"/>
      <c r="BR5" s="439"/>
      <c r="BS5" s="439"/>
      <c r="BT5" s="439"/>
      <c r="BU5" s="440"/>
      <c r="BV5" s="438">
        <v>5737164</v>
      </c>
      <c r="BW5" s="439"/>
      <c r="BX5" s="439"/>
      <c r="BY5" s="439"/>
      <c r="BZ5" s="439"/>
      <c r="CA5" s="439"/>
      <c r="CB5" s="439"/>
      <c r="CC5" s="440"/>
      <c r="CD5" s="441" t="s">
        <v>92</v>
      </c>
      <c r="CE5" s="442"/>
      <c r="CF5" s="442"/>
      <c r="CG5" s="442"/>
      <c r="CH5" s="442"/>
      <c r="CI5" s="442"/>
      <c r="CJ5" s="442"/>
      <c r="CK5" s="442"/>
      <c r="CL5" s="442"/>
      <c r="CM5" s="442"/>
      <c r="CN5" s="442"/>
      <c r="CO5" s="442"/>
      <c r="CP5" s="442"/>
      <c r="CQ5" s="442"/>
      <c r="CR5" s="442"/>
      <c r="CS5" s="443"/>
      <c r="CT5" s="404">
        <v>84.5</v>
      </c>
      <c r="CU5" s="405"/>
      <c r="CV5" s="405"/>
      <c r="CW5" s="405"/>
      <c r="CX5" s="405"/>
      <c r="CY5" s="405"/>
      <c r="CZ5" s="405"/>
      <c r="DA5" s="406"/>
      <c r="DB5" s="404">
        <v>83</v>
      </c>
      <c r="DC5" s="405"/>
      <c r="DD5" s="405"/>
      <c r="DE5" s="405"/>
      <c r="DF5" s="405"/>
      <c r="DG5" s="405"/>
      <c r="DH5" s="405"/>
      <c r="DI5" s="406"/>
    </row>
    <row r="6" spans="1:119" ht="18.75" customHeight="1" x14ac:dyDescent="0.15">
      <c r="A6" s="181"/>
      <c r="B6" s="407" t="s">
        <v>93</v>
      </c>
      <c r="C6" s="408"/>
      <c r="D6" s="408"/>
      <c r="E6" s="409"/>
      <c r="F6" s="409"/>
      <c r="G6" s="409"/>
      <c r="H6" s="409"/>
      <c r="I6" s="409"/>
      <c r="J6" s="409"/>
      <c r="K6" s="409"/>
      <c r="L6" s="409" t="s">
        <v>94</v>
      </c>
      <c r="M6" s="409"/>
      <c r="N6" s="409"/>
      <c r="O6" s="409"/>
      <c r="P6" s="409"/>
      <c r="Q6" s="409"/>
      <c r="R6" s="413"/>
      <c r="S6" s="413"/>
      <c r="T6" s="413"/>
      <c r="U6" s="413"/>
      <c r="V6" s="414"/>
      <c r="W6" s="417" t="s">
        <v>95</v>
      </c>
      <c r="X6" s="418"/>
      <c r="Y6" s="418"/>
      <c r="Z6" s="418"/>
      <c r="AA6" s="418"/>
      <c r="AB6" s="408"/>
      <c r="AC6" s="421" t="s">
        <v>96</v>
      </c>
      <c r="AD6" s="422"/>
      <c r="AE6" s="422"/>
      <c r="AF6" s="422"/>
      <c r="AG6" s="422"/>
      <c r="AH6" s="422"/>
      <c r="AI6" s="422"/>
      <c r="AJ6" s="422"/>
      <c r="AK6" s="422"/>
      <c r="AL6" s="423"/>
      <c r="AM6" s="430" t="s">
        <v>97</v>
      </c>
      <c r="AN6" s="431"/>
      <c r="AO6" s="431"/>
      <c r="AP6" s="431"/>
      <c r="AQ6" s="431"/>
      <c r="AR6" s="431"/>
      <c r="AS6" s="431"/>
      <c r="AT6" s="432"/>
      <c r="AU6" s="433" t="s">
        <v>90</v>
      </c>
      <c r="AV6" s="434"/>
      <c r="AW6" s="434"/>
      <c r="AX6" s="434"/>
      <c r="AY6" s="435" t="s">
        <v>98</v>
      </c>
      <c r="AZ6" s="436"/>
      <c r="BA6" s="436"/>
      <c r="BB6" s="436"/>
      <c r="BC6" s="436"/>
      <c r="BD6" s="436"/>
      <c r="BE6" s="436"/>
      <c r="BF6" s="436"/>
      <c r="BG6" s="436"/>
      <c r="BH6" s="436"/>
      <c r="BI6" s="436"/>
      <c r="BJ6" s="436"/>
      <c r="BK6" s="436"/>
      <c r="BL6" s="436"/>
      <c r="BM6" s="437"/>
      <c r="BN6" s="438">
        <v>791720</v>
      </c>
      <c r="BO6" s="439"/>
      <c r="BP6" s="439"/>
      <c r="BQ6" s="439"/>
      <c r="BR6" s="439"/>
      <c r="BS6" s="439"/>
      <c r="BT6" s="439"/>
      <c r="BU6" s="440"/>
      <c r="BV6" s="438">
        <v>692536</v>
      </c>
      <c r="BW6" s="439"/>
      <c r="BX6" s="439"/>
      <c r="BY6" s="439"/>
      <c r="BZ6" s="439"/>
      <c r="CA6" s="439"/>
      <c r="CB6" s="439"/>
      <c r="CC6" s="440"/>
      <c r="CD6" s="441" t="s">
        <v>99</v>
      </c>
      <c r="CE6" s="442"/>
      <c r="CF6" s="442"/>
      <c r="CG6" s="442"/>
      <c r="CH6" s="442"/>
      <c r="CI6" s="442"/>
      <c r="CJ6" s="442"/>
      <c r="CK6" s="442"/>
      <c r="CL6" s="442"/>
      <c r="CM6" s="442"/>
      <c r="CN6" s="442"/>
      <c r="CO6" s="442"/>
      <c r="CP6" s="442"/>
      <c r="CQ6" s="442"/>
      <c r="CR6" s="442"/>
      <c r="CS6" s="443"/>
      <c r="CT6" s="444">
        <v>84.8</v>
      </c>
      <c r="CU6" s="445"/>
      <c r="CV6" s="445"/>
      <c r="CW6" s="445"/>
      <c r="CX6" s="445"/>
      <c r="CY6" s="445"/>
      <c r="CZ6" s="445"/>
      <c r="DA6" s="446"/>
      <c r="DB6" s="444">
        <v>83.7</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100</v>
      </c>
      <c r="AN7" s="431"/>
      <c r="AO7" s="431"/>
      <c r="AP7" s="431"/>
      <c r="AQ7" s="431"/>
      <c r="AR7" s="431"/>
      <c r="AS7" s="431"/>
      <c r="AT7" s="432"/>
      <c r="AU7" s="433" t="s">
        <v>90</v>
      </c>
      <c r="AV7" s="434"/>
      <c r="AW7" s="434"/>
      <c r="AX7" s="434"/>
      <c r="AY7" s="435" t="s">
        <v>101</v>
      </c>
      <c r="AZ7" s="436"/>
      <c r="BA7" s="436"/>
      <c r="BB7" s="436"/>
      <c r="BC7" s="436"/>
      <c r="BD7" s="436"/>
      <c r="BE7" s="436"/>
      <c r="BF7" s="436"/>
      <c r="BG7" s="436"/>
      <c r="BH7" s="436"/>
      <c r="BI7" s="436"/>
      <c r="BJ7" s="436"/>
      <c r="BK7" s="436"/>
      <c r="BL7" s="436"/>
      <c r="BM7" s="437"/>
      <c r="BN7" s="438">
        <v>55405</v>
      </c>
      <c r="BO7" s="439"/>
      <c r="BP7" s="439"/>
      <c r="BQ7" s="439"/>
      <c r="BR7" s="439"/>
      <c r="BS7" s="439"/>
      <c r="BT7" s="439"/>
      <c r="BU7" s="440"/>
      <c r="BV7" s="438">
        <v>157609</v>
      </c>
      <c r="BW7" s="439"/>
      <c r="BX7" s="439"/>
      <c r="BY7" s="439"/>
      <c r="BZ7" s="439"/>
      <c r="CA7" s="439"/>
      <c r="CB7" s="439"/>
      <c r="CC7" s="440"/>
      <c r="CD7" s="441" t="s">
        <v>102</v>
      </c>
      <c r="CE7" s="442"/>
      <c r="CF7" s="442"/>
      <c r="CG7" s="442"/>
      <c r="CH7" s="442"/>
      <c r="CI7" s="442"/>
      <c r="CJ7" s="442"/>
      <c r="CK7" s="442"/>
      <c r="CL7" s="442"/>
      <c r="CM7" s="442"/>
      <c r="CN7" s="442"/>
      <c r="CO7" s="442"/>
      <c r="CP7" s="442"/>
      <c r="CQ7" s="442"/>
      <c r="CR7" s="442"/>
      <c r="CS7" s="443"/>
      <c r="CT7" s="438">
        <v>1994182</v>
      </c>
      <c r="CU7" s="439"/>
      <c r="CV7" s="439"/>
      <c r="CW7" s="439"/>
      <c r="CX7" s="439"/>
      <c r="CY7" s="439"/>
      <c r="CZ7" s="439"/>
      <c r="DA7" s="440"/>
      <c r="DB7" s="438">
        <v>1977635</v>
      </c>
      <c r="DC7" s="439"/>
      <c r="DD7" s="439"/>
      <c r="DE7" s="439"/>
      <c r="DF7" s="439"/>
      <c r="DG7" s="439"/>
      <c r="DH7" s="439"/>
      <c r="DI7" s="440"/>
    </row>
    <row r="8" spans="1:119" ht="18.75" customHeight="1" thickBot="1" x14ac:dyDescent="0.2">
      <c r="A8" s="181"/>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103</v>
      </c>
      <c r="AN8" s="431"/>
      <c r="AO8" s="431"/>
      <c r="AP8" s="431"/>
      <c r="AQ8" s="431"/>
      <c r="AR8" s="431"/>
      <c r="AS8" s="431"/>
      <c r="AT8" s="432"/>
      <c r="AU8" s="433" t="s">
        <v>90</v>
      </c>
      <c r="AV8" s="434"/>
      <c r="AW8" s="434"/>
      <c r="AX8" s="434"/>
      <c r="AY8" s="435" t="s">
        <v>104</v>
      </c>
      <c r="AZ8" s="436"/>
      <c r="BA8" s="436"/>
      <c r="BB8" s="436"/>
      <c r="BC8" s="436"/>
      <c r="BD8" s="436"/>
      <c r="BE8" s="436"/>
      <c r="BF8" s="436"/>
      <c r="BG8" s="436"/>
      <c r="BH8" s="436"/>
      <c r="BI8" s="436"/>
      <c r="BJ8" s="436"/>
      <c r="BK8" s="436"/>
      <c r="BL8" s="436"/>
      <c r="BM8" s="437"/>
      <c r="BN8" s="438">
        <v>736315</v>
      </c>
      <c r="BO8" s="439"/>
      <c r="BP8" s="439"/>
      <c r="BQ8" s="439"/>
      <c r="BR8" s="439"/>
      <c r="BS8" s="439"/>
      <c r="BT8" s="439"/>
      <c r="BU8" s="440"/>
      <c r="BV8" s="438">
        <v>534927</v>
      </c>
      <c r="BW8" s="439"/>
      <c r="BX8" s="439"/>
      <c r="BY8" s="439"/>
      <c r="BZ8" s="439"/>
      <c r="CA8" s="439"/>
      <c r="CB8" s="439"/>
      <c r="CC8" s="440"/>
      <c r="CD8" s="441" t="s">
        <v>105</v>
      </c>
      <c r="CE8" s="442"/>
      <c r="CF8" s="442"/>
      <c r="CG8" s="442"/>
      <c r="CH8" s="442"/>
      <c r="CI8" s="442"/>
      <c r="CJ8" s="442"/>
      <c r="CK8" s="442"/>
      <c r="CL8" s="442"/>
      <c r="CM8" s="442"/>
      <c r="CN8" s="442"/>
      <c r="CO8" s="442"/>
      <c r="CP8" s="442"/>
      <c r="CQ8" s="442"/>
      <c r="CR8" s="442"/>
      <c r="CS8" s="443"/>
      <c r="CT8" s="447">
        <v>0.16</v>
      </c>
      <c r="CU8" s="448"/>
      <c r="CV8" s="448"/>
      <c r="CW8" s="448"/>
      <c r="CX8" s="448"/>
      <c r="CY8" s="448"/>
      <c r="CZ8" s="448"/>
      <c r="DA8" s="449"/>
      <c r="DB8" s="447">
        <v>0.16</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2033</v>
      </c>
      <c r="S9" s="455"/>
      <c r="T9" s="455"/>
      <c r="U9" s="455"/>
      <c r="V9" s="456"/>
      <c r="W9" s="364" t="s">
        <v>108</v>
      </c>
      <c r="X9" s="365"/>
      <c r="Y9" s="365"/>
      <c r="Z9" s="365"/>
      <c r="AA9" s="365"/>
      <c r="AB9" s="365"/>
      <c r="AC9" s="365"/>
      <c r="AD9" s="365"/>
      <c r="AE9" s="365"/>
      <c r="AF9" s="365"/>
      <c r="AG9" s="365"/>
      <c r="AH9" s="365"/>
      <c r="AI9" s="365"/>
      <c r="AJ9" s="365"/>
      <c r="AK9" s="365"/>
      <c r="AL9" s="366"/>
      <c r="AM9" s="430" t="s">
        <v>109</v>
      </c>
      <c r="AN9" s="431"/>
      <c r="AO9" s="431"/>
      <c r="AP9" s="431"/>
      <c r="AQ9" s="431"/>
      <c r="AR9" s="431"/>
      <c r="AS9" s="431"/>
      <c r="AT9" s="432"/>
      <c r="AU9" s="433" t="s">
        <v>90</v>
      </c>
      <c r="AV9" s="434"/>
      <c r="AW9" s="434"/>
      <c r="AX9" s="434"/>
      <c r="AY9" s="435" t="s">
        <v>110</v>
      </c>
      <c r="AZ9" s="436"/>
      <c r="BA9" s="436"/>
      <c r="BB9" s="436"/>
      <c r="BC9" s="436"/>
      <c r="BD9" s="436"/>
      <c r="BE9" s="436"/>
      <c r="BF9" s="436"/>
      <c r="BG9" s="436"/>
      <c r="BH9" s="436"/>
      <c r="BI9" s="436"/>
      <c r="BJ9" s="436"/>
      <c r="BK9" s="436"/>
      <c r="BL9" s="436"/>
      <c r="BM9" s="437"/>
      <c r="BN9" s="438">
        <v>201388</v>
      </c>
      <c r="BO9" s="439"/>
      <c r="BP9" s="439"/>
      <c r="BQ9" s="439"/>
      <c r="BR9" s="439"/>
      <c r="BS9" s="439"/>
      <c r="BT9" s="439"/>
      <c r="BU9" s="440"/>
      <c r="BV9" s="438">
        <v>-170119</v>
      </c>
      <c r="BW9" s="439"/>
      <c r="BX9" s="439"/>
      <c r="BY9" s="439"/>
      <c r="BZ9" s="439"/>
      <c r="CA9" s="439"/>
      <c r="CB9" s="439"/>
      <c r="CC9" s="440"/>
      <c r="CD9" s="441" t="s">
        <v>111</v>
      </c>
      <c r="CE9" s="442"/>
      <c r="CF9" s="442"/>
      <c r="CG9" s="442"/>
      <c r="CH9" s="442"/>
      <c r="CI9" s="442"/>
      <c r="CJ9" s="442"/>
      <c r="CK9" s="442"/>
      <c r="CL9" s="442"/>
      <c r="CM9" s="442"/>
      <c r="CN9" s="442"/>
      <c r="CO9" s="442"/>
      <c r="CP9" s="442"/>
      <c r="CQ9" s="442"/>
      <c r="CR9" s="442"/>
      <c r="CS9" s="443"/>
      <c r="CT9" s="404">
        <v>13.3</v>
      </c>
      <c r="CU9" s="405"/>
      <c r="CV9" s="405"/>
      <c r="CW9" s="405"/>
      <c r="CX9" s="405"/>
      <c r="CY9" s="405"/>
      <c r="CZ9" s="405"/>
      <c r="DA9" s="406"/>
      <c r="DB9" s="404">
        <v>9.6</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1"/>
      <c r="N10" s="431"/>
      <c r="O10" s="431"/>
      <c r="P10" s="431"/>
      <c r="Q10" s="432"/>
      <c r="R10" s="458">
        <v>2232</v>
      </c>
      <c r="S10" s="459"/>
      <c r="T10" s="459"/>
      <c r="U10" s="459"/>
      <c r="V10" s="460"/>
      <c r="W10" s="395"/>
      <c r="X10" s="396"/>
      <c r="Y10" s="396"/>
      <c r="Z10" s="396"/>
      <c r="AA10" s="396"/>
      <c r="AB10" s="396"/>
      <c r="AC10" s="396"/>
      <c r="AD10" s="396"/>
      <c r="AE10" s="396"/>
      <c r="AF10" s="396"/>
      <c r="AG10" s="396"/>
      <c r="AH10" s="396"/>
      <c r="AI10" s="396"/>
      <c r="AJ10" s="396"/>
      <c r="AK10" s="396"/>
      <c r="AL10" s="399"/>
      <c r="AM10" s="430" t="s">
        <v>113</v>
      </c>
      <c r="AN10" s="431"/>
      <c r="AO10" s="431"/>
      <c r="AP10" s="431"/>
      <c r="AQ10" s="431"/>
      <c r="AR10" s="431"/>
      <c r="AS10" s="431"/>
      <c r="AT10" s="432"/>
      <c r="AU10" s="433" t="s">
        <v>114</v>
      </c>
      <c r="AV10" s="434"/>
      <c r="AW10" s="434"/>
      <c r="AX10" s="434"/>
      <c r="AY10" s="435" t="s">
        <v>115</v>
      </c>
      <c r="AZ10" s="436"/>
      <c r="BA10" s="436"/>
      <c r="BB10" s="436"/>
      <c r="BC10" s="436"/>
      <c r="BD10" s="436"/>
      <c r="BE10" s="436"/>
      <c r="BF10" s="436"/>
      <c r="BG10" s="436"/>
      <c r="BH10" s="436"/>
      <c r="BI10" s="436"/>
      <c r="BJ10" s="436"/>
      <c r="BK10" s="436"/>
      <c r="BL10" s="436"/>
      <c r="BM10" s="437"/>
      <c r="BN10" s="438">
        <v>124913</v>
      </c>
      <c r="BO10" s="439"/>
      <c r="BP10" s="439"/>
      <c r="BQ10" s="439"/>
      <c r="BR10" s="439"/>
      <c r="BS10" s="439"/>
      <c r="BT10" s="439"/>
      <c r="BU10" s="440"/>
      <c r="BV10" s="438">
        <v>4953</v>
      </c>
      <c r="BW10" s="439"/>
      <c r="BX10" s="439"/>
      <c r="BY10" s="439"/>
      <c r="BZ10" s="439"/>
      <c r="CA10" s="439"/>
      <c r="CB10" s="439"/>
      <c r="CC10" s="440"/>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0" t="s">
        <v>119</v>
      </c>
      <c r="AN11" s="431"/>
      <c r="AO11" s="431"/>
      <c r="AP11" s="431"/>
      <c r="AQ11" s="431"/>
      <c r="AR11" s="431"/>
      <c r="AS11" s="431"/>
      <c r="AT11" s="432"/>
      <c r="AU11" s="433" t="s">
        <v>114</v>
      </c>
      <c r="AV11" s="434"/>
      <c r="AW11" s="434"/>
      <c r="AX11" s="434"/>
      <c r="AY11" s="435" t="s">
        <v>120</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121</v>
      </c>
      <c r="CE11" s="442"/>
      <c r="CF11" s="442"/>
      <c r="CG11" s="442"/>
      <c r="CH11" s="442"/>
      <c r="CI11" s="442"/>
      <c r="CJ11" s="442"/>
      <c r="CK11" s="442"/>
      <c r="CL11" s="442"/>
      <c r="CM11" s="442"/>
      <c r="CN11" s="442"/>
      <c r="CO11" s="442"/>
      <c r="CP11" s="442"/>
      <c r="CQ11" s="442"/>
      <c r="CR11" s="442"/>
      <c r="CS11" s="443"/>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1976</v>
      </c>
      <c r="S12" s="480"/>
      <c r="T12" s="480"/>
      <c r="U12" s="480"/>
      <c r="V12" s="481"/>
      <c r="W12" s="482" t="s">
        <v>1</v>
      </c>
      <c r="X12" s="434"/>
      <c r="Y12" s="434"/>
      <c r="Z12" s="434"/>
      <c r="AA12" s="434"/>
      <c r="AB12" s="483"/>
      <c r="AC12" s="484" t="s">
        <v>125</v>
      </c>
      <c r="AD12" s="485"/>
      <c r="AE12" s="485"/>
      <c r="AF12" s="485"/>
      <c r="AG12" s="486"/>
      <c r="AH12" s="484" t="s">
        <v>126</v>
      </c>
      <c r="AI12" s="485"/>
      <c r="AJ12" s="485"/>
      <c r="AK12" s="485"/>
      <c r="AL12" s="487"/>
      <c r="AM12" s="430" t="s">
        <v>127</v>
      </c>
      <c r="AN12" s="431"/>
      <c r="AO12" s="431"/>
      <c r="AP12" s="431"/>
      <c r="AQ12" s="431"/>
      <c r="AR12" s="431"/>
      <c r="AS12" s="431"/>
      <c r="AT12" s="432"/>
      <c r="AU12" s="433" t="s">
        <v>90</v>
      </c>
      <c r="AV12" s="434"/>
      <c r="AW12" s="434"/>
      <c r="AX12" s="434"/>
      <c r="AY12" s="435" t="s">
        <v>128</v>
      </c>
      <c r="AZ12" s="436"/>
      <c r="BA12" s="436"/>
      <c r="BB12" s="436"/>
      <c r="BC12" s="436"/>
      <c r="BD12" s="436"/>
      <c r="BE12" s="436"/>
      <c r="BF12" s="436"/>
      <c r="BG12" s="436"/>
      <c r="BH12" s="436"/>
      <c r="BI12" s="436"/>
      <c r="BJ12" s="436"/>
      <c r="BK12" s="436"/>
      <c r="BL12" s="436"/>
      <c r="BM12" s="437"/>
      <c r="BN12" s="438">
        <v>0</v>
      </c>
      <c r="BO12" s="439"/>
      <c r="BP12" s="439"/>
      <c r="BQ12" s="439"/>
      <c r="BR12" s="439"/>
      <c r="BS12" s="439"/>
      <c r="BT12" s="439"/>
      <c r="BU12" s="440"/>
      <c r="BV12" s="438">
        <v>340000</v>
      </c>
      <c r="BW12" s="439"/>
      <c r="BX12" s="439"/>
      <c r="BY12" s="439"/>
      <c r="BZ12" s="439"/>
      <c r="CA12" s="439"/>
      <c r="CB12" s="439"/>
      <c r="CC12" s="440"/>
      <c r="CD12" s="441" t="s">
        <v>129</v>
      </c>
      <c r="CE12" s="442"/>
      <c r="CF12" s="442"/>
      <c r="CG12" s="442"/>
      <c r="CH12" s="442"/>
      <c r="CI12" s="442"/>
      <c r="CJ12" s="442"/>
      <c r="CK12" s="442"/>
      <c r="CL12" s="442"/>
      <c r="CM12" s="442"/>
      <c r="CN12" s="442"/>
      <c r="CO12" s="442"/>
      <c r="CP12" s="442"/>
      <c r="CQ12" s="442"/>
      <c r="CR12" s="442"/>
      <c r="CS12" s="443"/>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1963</v>
      </c>
      <c r="S13" s="492"/>
      <c r="T13" s="492"/>
      <c r="U13" s="492"/>
      <c r="V13" s="493"/>
      <c r="W13" s="417" t="s">
        <v>131</v>
      </c>
      <c r="X13" s="418"/>
      <c r="Y13" s="418"/>
      <c r="Z13" s="418"/>
      <c r="AA13" s="418"/>
      <c r="AB13" s="408"/>
      <c r="AC13" s="458">
        <v>286</v>
      </c>
      <c r="AD13" s="459"/>
      <c r="AE13" s="459"/>
      <c r="AF13" s="459"/>
      <c r="AG13" s="501"/>
      <c r="AH13" s="458">
        <v>311</v>
      </c>
      <c r="AI13" s="459"/>
      <c r="AJ13" s="459"/>
      <c r="AK13" s="459"/>
      <c r="AL13" s="460"/>
      <c r="AM13" s="430" t="s">
        <v>132</v>
      </c>
      <c r="AN13" s="431"/>
      <c r="AO13" s="431"/>
      <c r="AP13" s="431"/>
      <c r="AQ13" s="431"/>
      <c r="AR13" s="431"/>
      <c r="AS13" s="431"/>
      <c r="AT13" s="432"/>
      <c r="AU13" s="433" t="s">
        <v>90</v>
      </c>
      <c r="AV13" s="434"/>
      <c r="AW13" s="434"/>
      <c r="AX13" s="434"/>
      <c r="AY13" s="435" t="s">
        <v>133</v>
      </c>
      <c r="AZ13" s="436"/>
      <c r="BA13" s="436"/>
      <c r="BB13" s="436"/>
      <c r="BC13" s="436"/>
      <c r="BD13" s="436"/>
      <c r="BE13" s="436"/>
      <c r="BF13" s="436"/>
      <c r="BG13" s="436"/>
      <c r="BH13" s="436"/>
      <c r="BI13" s="436"/>
      <c r="BJ13" s="436"/>
      <c r="BK13" s="436"/>
      <c r="BL13" s="436"/>
      <c r="BM13" s="437"/>
      <c r="BN13" s="438">
        <v>326301</v>
      </c>
      <c r="BO13" s="439"/>
      <c r="BP13" s="439"/>
      <c r="BQ13" s="439"/>
      <c r="BR13" s="439"/>
      <c r="BS13" s="439"/>
      <c r="BT13" s="439"/>
      <c r="BU13" s="440"/>
      <c r="BV13" s="438">
        <v>-505166</v>
      </c>
      <c r="BW13" s="439"/>
      <c r="BX13" s="439"/>
      <c r="BY13" s="439"/>
      <c r="BZ13" s="439"/>
      <c r="CA13" s="439"/>
      <c r="CB13" s="439"/>
      <c r="CC13" s="440"/>
      <c r="CD13" s="441" t="s">
        <v>134</v>
      </c>
      <c r="CE13" s="442"/>
      <c r="CF13" s="442"/>
      <c r="CG13" s="442"/>
      <c r="CH13" s="442"/>
      <c r="CI13" s="442"/>
      <c r="CJ13" s="442"/>
      <c r="CK13" s="442"/>
      <c r="CL13" s="442"/>
      <c r="CM13" s="442"/>
      <c r="CN13" s="442"/>
      <c r="CO13" s="442"/>
      <c r="CP13" s="442"/>
      <c r="CQ13" s="442"/>
      <c r="CR13" s="442"/>
      <c r="CS13" s="443"/>
      <c r="CT13" s="404">
        <v>11.7</v>
      </c>
      <c r="CU13" s="405"/>
      <c r="CV13" s="405"/>
      <c r="CW13" s="405"/>
      <c r="CX13" s="405"/>
      <c r="CY13" s="405"/>
      <c r="CZ13" s="405"/>
      <c r="DA13" s="406"/>
      <c r="DB13" s="404">
        <v>11</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2035</v>
      </c>
      <c r="S14" s="492"/>
      <c r="T14" s="492"/>
      <c r="U14" s="492"/>
      <c r="V14" s="493"/>
      <c r="W14" s="397"/>
      <c r="X14" s="398"/>
      <c r="Y14" s="398"/>
      <c r="Z14" s="398"/>
      <c r="AA14" s="398"/>
      <c r="AB14" s="387"/>
      <c r="AC14" s="494">
        <v>28.4</v>
      </c>
      <c r="AD14" s="495"/>
      <c r="AE14" s="495"/>
      <c r="AF14" s="495"/>
      <c r="AG14" s="496"/>
      <c r="AH14" s="494">
        <v>29.4</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2025</v>
      </c>
      <c r="S15" s="492"/>
      <c r="T15" s="492"/>
      <c r="U15" s="492"/>
      <c r="V15" s="493"/>
      <c r="W15" s="417" t="s">
        <v>137</v>
      </c>
      <c r="X15" s="418"/>
      <c r="Y15" s="418"/>
      <c r="Z15" s="418"/>
      <c r="AA15" s="418"/>
      <c r="AB15" s="408"/>
      <c r="AC15" s="458">
        <v>184</v>
      </c>
      <c r="AD15" s="459"/>
      <c r="AE15" s="459"/>
      <c r="AF15" s="459"/>
      <c r="AG15" s="501"/>
      <c r="AH15" s="458">
        <v>214</v>
      </c>
      <c r="AI15" s="459"/>
      <c r="AJ15" s="459"/>
      <c r="AK15" s="459"/>
      <c r="AL15" s="460"/>
      <c r="AM15" s="430"/>
      <c r="AN15" s="431"/>
      <c r="AO15" s="431"/>
      <c r="AP15" s="431"/>
      <c r="AQ15" s="431"/>
      <c r="AR15" s="431"/>
      <c r="AS15" s="431"/>
      <c r="AT15" s="432"/>
      <c r="AU15" s="433"/>
      <c r="AV15" s="434"/>
      <c r="AW15" s="434"/>
      <c r="AX15" s="434"/>
      <c r="AY15" s="367" t="s">
        <v>138</v>
      </c>
      <c r="AZ15" s="368"/>
      <c r="BA15" s="368"/>
      <c r="BB15" s="368"/>
      <c r="BC15" s="368"/>
      <c r="BD15" s="368"/>
      <c r="BE15" s="368"/>
      <c r="BF15" s="368"/>
      <c r="BG15" s="368"/>
      <c r="BH15" s="368"/>
      <c r="BI15" s="368"/>
      <c r="BJ15" s="368"/>
      <c r="BK15" s="368"/>
      <c r="BL15" s="368"/>
      <c r="BM15" s="369"/>
      <c r="BN15" s="370">
        <v>332669</v>
      </c>
      <c r="BO15" s="371"/>
      <c r="BP15" s="371"/>
      <c r="BQ15" s="371"/>
      <c r="BR15" s="371"/>
      <c r="BS15" s="371"/>
      <c r="BT15" s="371"/>
      <c r="BU15" s="372"/>
      <c r="BV15" s="370">
        <v>323686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18.3</v>
      </c>
      <c r="AD16" s="495"/>
      <c r="AE16" s="495"/>
      <c r="AF16" s="495"/>
      <c r="AG16" s="496"/>
      <c r="AH16" s="494">
        <v>20.2</v>
      </c>
      <c r="AI16" s="495"/>
      <c r="AJ16" s="495"/>
      <c r="AK16" s="495"/>
      <c r="AL16" s="497"/>
      <c r="AM16" s="430"/>
      <c r="AN16" s="431"/>
      <c r="AO16" s="431"/>
      <c r="AP16" s="431"/>
      <c r="AQ16" s="431"/>
      <c r="AR16" s="431"/>
      <c r="AS16" s="431"/>
      <c r="AT16" s="432"/>
      <c r="AU16" s="433"/>
      <c r="AV16" s="434"/>
      <c r="AW16" s="434"/>
      <c r="AX16" s="434"/>
      <c r="AY16" s="435" t="s">
        <v>142</v>
      </c>
      <c r="AZ16" s="436"/>
      <c r="BA16" s="436"/>
      <c r="BB16" s="436"/>
      <c r="BC16" s="436"/>
      <c r="BD16" s="436"/>
      <c r="BE16" s="436"/>
      <c r="BF16" s="436"/>
      <c r="BG16" s="436"/>
      <c r="BH16" s="436"/>
      <c r="BI16" s="436"/>
      <c r="BJ16" s="436"/>
      <c r="BK16" s="436"/>
      <c r="BL16" s="436"/>
      <c r="BM16" s="437"/>
      <c r="BN16" s="438">
        <v>1921842</v>
      </c>
      <c r="BO16" s="439"/>
      <c r="BP16" s="439"/>
      <c r="BQ16" s="439"/>
      <c r="BR16" s="439"/>
      <c r="BS16" s="439"/>
      <c r="BT16" s="439"/>
      <c r="BU16" s="440"/>
      <c r="BV16" s="438">
        <v>1895362</v>
      </c>
      <c r="BW16" s="439"/>
      <c r="BX16" s="439"/>
      <c r="BY16" s="439"/>
      <c r="BZ16" s="439"/>
      <c r="CA16" s="439"/>
      <c r="CB16" s="439"/>
      <c r="CC16" s="440"/>
      <c r="CD16" s="194"/>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6" t="s">
        <v>143</v>
      </c>
      <c r="N17" s="517"/>
      <c r="O17" s="517"/>
      <c r="P17" s="517"/>
      <c r="Q17" s="518"/>
      <c r="R17" s="513" t="s">
        <v>144</v>
      </c>
      <c r="S17" s="514"/>
      <c r="T17" s="514"/>
      <c r="U17" s="514"/>
      <c r="V17" s="515"/>
      <c r="W17" s="417" t="s">
        <v>145</v>
      </c>
      <c r="X17" s="418"/>
      <c r="Y17" s="418"/>
      <c r="Z17" s="418"/>
      <c r="AA17" s="418"/>
      <c r="AB17" s="408"/>
      <c r="AC17" s="458">
        <v>537</v>
      </c>
      <c r="AD17" s="459"/>
      <c r="AE17" s="459"/>
      <c r="AF17" s="459"/>
      <c r="AG17" s="501"/>
      <c r="AH17" s="458">
        <v>532</v>
      </c>
      <c r="AI17" s="459"/>
      <c r="AJ17" s="459"/>
      <c r="AK17" s="459"/>
      <c r="AL17" s="460"/>
      <c r="AM17" s="430"/>
      <c r="AN17" s="431"/>
      <c r="AO17" s="431"/>
      <c r="AP17" s="431"/>
      <c r="AQ17" s="431"/>
      <c r="AR17" s="431"/>
      <c r="AS17" s="431"/>
      <c r="AT17" s="432"/>
      <c r="AU17" s="433"/>
      <c r="AV17" s="434"/>
      <c r="AW17" s="434"/>
      <c r="AX17" s="434"/>
      <c r="AY17" s="435" t="s">
        <v>146</v>
      </c>
      <c r="AZ17" s="436"/>
      <c r="BA17" s="436"/>
      <c r="BB17" s="436"/>
      <c r="BC17" s="436"/>
      <c r="BD17" s="436"/>
      <c r="BE17" s="436"/>
      <c r="BF17" s="436"/>
      <c r="BG17" s="436"/>
      <c r="BH17" s="436"/>
      <c r="BI17" s="436"/>
      <c r="BJ17" s="436"/>
      <c r="BK17" s="436"/>
      <c r="BL17" s="436"/>
      <c r="BM17" s="437"/>
      <c r="BN17" s="438">
        <v>399723</v>
      </c>
      <c r="BO17" s="439"/>
      <c r="BP17" s="439"/>
      <c r="BQ17" s="439"/>
      <c r="BR17" s="439"/>
      <c r="BS17" s="439"/>
      <c r="BT17" s="439"/>
      <c r="BU17" s="440"/>
      <c r="BV17" s="438">
        <v>390418</v>
      </c>
      <c r="BW17" s="439"/>
      <c r="BX17" s="439"/>
      <c r="BY17" s="439"/>
      <c r="BZ17" s="439"/>
      <c r="CA17" s="439"/>
      <c r="CB17" s="439"/>
      <c r="CC17" s="440"/>
      <c r="CD17" s="194"/>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1" t="s">
        <v>147</v>
      </c>
      <c r="C18" s="450"/>
      <c r="D18" s="450"/>
      <c r="E18" s="522"/>
      <c r="F18" s="522"/>
      <c r="G18" s="522"/>
      <c r="H18" s="522"/>
      <c r="I18" s="522"/>
      <c r="J18" s="522"/>
      <c r="K18" s="522"/>
      <c r="L18" s="523">
        <v>190.96</v>
      </c>
      <c r="M18" s="523"/>
      <c r="N18" s="523"/>
      <c r="O18" s="523"/>
      <c r="P18" s="523"/>
      <c r="Q18" s="523"/>
      <c r="R18" s="524"/>
      <c r="S18" s="524"/>
      <c r="T18" s="524"/>
      <c r="U18" s="524"/>
      <c r="V18" s="525"/>
      <c r="W18" s="419"/>
      <c r="X18" s="420"/>
      <c r="Y18" s="420"/>
      <c r="Z18" s="420"/>
      <c r="AA18" s="420"/>
      <c r="AB18" s="411"/>
      <c r="AC18" s="526">
        <v>53.3</v>
      </c>
      <c r="AD18" s="527"/>
      <c r="AE18" s="527"/>
      <c r="AF18" s="527"/>
      <c r="AG18" s="528"/>
      <c r="AH18" s="526">
        <v>50.3</v>
      </c>
      <c r="AI18" s="527"/>
      <c r="AJ18" s="527"/>
      <c r="AK18" s="527"/>
      <c r="AL18" s="529"/>
      <c r="AM18" s="430"/>
      <c r="AN18" s="431"/>
      <c r="AO18" s="431"/>
      <c r="AP18" s="431"/>
      <c r="AQ18" s="431"/>
      <c r="AR18" s="431"/>
      <c r="AS18" s="431"/>
      <c r="AT18" s="432"/>
      <c r="AU18" s="433"/>
      <c r="AV18" s="434"/>
      <c r="AW18" s="434"/>
      <c r="AX18" s="434"/>
      <c r="AY18" s="435" t="s">
        <v>148</v>
      </c>
      <c r="AZ18" s="436"/>
      <c r="BA18" s="436"/>
      <c r="BB18" s="436"/>
      <c r="BC18" s="436"/>
      <c r="BD18" s="436"/>
      <c r="BE18" s="436"/>
      <c r="BF18" s="436"/>
      <c r="BG18" s="436"/>
      <c r="BH18" s="436"/>
      <c r="BI18" s="436"/>
      <c r="BJ18" s="436"/>
      <c r="BK18" s="436"/>
      <c r="BL18" s="436"/>
      <c r="BM18" s="437"/>
      <c r="BN18" s="438">
        <v>1685895</v>
      </c>
      <c r="BO18" s="439"/>
      <c r="BP18" s="439"/>
      <c r="BQ18" s="439"/>
      <c r="BR18" s="439"/>
      <c r="BS18" s="439"/>
      <c r="BT18" s="439"/>
      <c r="BU18" s="440"/>
      <c r="BV18" s="438">
        <v>1655527</v>
      </c>
      <c r="BW18" s="439"/>
      <c r="BX18" s="439"/>
      <c r="BY18" s="439"/>
      <c r="BZ18" s="439"/>
      <c r="CA18" s="439"/>
      <c r="CB18" s="439"/>
      <c r="CC18" s="440"/>
      <c r="CD18" s="194"/>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1" t="s">
        <v>149</v>
      </c>
      <c r="C19" s="450"/>
      <c r="D19" s="450"/>
      <c r="E19" s="522"/>
      <c r="F19" s="522"/>
      <c r="G19" s="522"/>
      <c r="H19" s="522"/>
      <c r="I19" s="522"/>
      <c r="J19" s="522"/>
      <c r="K19" s="522"/>
      <c r="L19" s="530">
        <v>11</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150</v>
      </c>
      <c r="AZ19" s="436"/>
      <c r="BA19" s="436"/>
      <c r="BB19" s="436"/>
      <c r="BC19" s="436"/>
      <c r="BD19" s="436"/>
      <c r="BE19" s="436"/>
      <c r="BF19" s="436"/>
      <c r="BG19" s="436"/>
      <c r="BH19" s="436"/>
      <c r="BI19" s="436"/>
      <c r="BJ19" s="436"/>
      <c r="BK19" s="436"/>
      <c r="BL19" s="436"/>
      <c r="BM19" s="437"/>
      <c r="BN19" s="438">
        <v>3718657</v>
      </c>
      <c r="BO19" s="439"/>
      <c r="BP19" s="439"/>
      <c r="BQ19" s="439"/>
      <c r="BR19" s="439"/>
      <c r="BS19" s="439"/>
      <c r="BT19" s="439"/>
      <c r="BU19" s="440"/>
      <c r="BV19" s="438">
        <v>4398795</v>
      </c>
      <c r="BW19" s="439"/>
      <c r="BX19" s="439"/>
      <c r="BY19" s="439"/>
      <c r="BZ19" s="439"/>
      <c r="CA19" s="439"/>
      <c r="CB19" s="439"/>
      <c r="CC19" s="440"/>
      <c r="CD19" s="194"/>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1" t="s">
        <v>151</v>
      </c>
      <c r="C20" s="450"/>
      <c r="D20" s="450"/>
      <c r="E20" s="522"/>
      <c r="F20" s="522"/>
      <c r="G20" s="522"/>
      <c r="H20" s="522"/>
      <c r="I20" s="522"/>
      <c r="J20" s="522"/>
      <c r="K20" s="522"/>
      <c r="L20" s="530">
        <v>786</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94"/>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1" t="s">
        <v>152</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94"/>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50" t="s">
        <v>153</v>
      </c>
      <c r="C22" s="551"/>
      <c r="D22" s="552"/>
      <c r="E22" s="413" t="s">
        <v>1</v>
      </c>
      <c r="F22" s="418"/>
      <c r="G22" s="418"/>
      <c r="H22" s="418"/>
      <c r="I22" s="418"/>
      <c r="J22" s="418"/>
      <c r="K22" s="408"/>
      <c r="L22" s="413" t="s">
        <v>154</v>
      </c>
      <c r="M22" s="418"/>
      <c r="N22" s="418"/>
      <c r="O22" s="418"/>
      <c r="P22" s="408"/>
      <c r="Q22" s="559" t="s">
        <v>155</v>
      </c>
      <c r="R22" s="560"/>
      <c r="S22" s="560"/>
      <c r="T22" s="560"/>
      <c r="U22" s="560"/>
      <c r="V22" s="561"/>
      <c r="W22" s="565" t="s">
        <v>156</v>
      </c>
      <c r="X22" s="551"/>
      <c r="Y22" s="552"/>
      <c r="Z22" s="413" t="s">
        <v>1</v>
      </c>
      <c r="AA22" s="418"/>
      <c r="AB22" s="418"/>
      <c r="AC22" s="418"/>
      <c r="AD22" s="418"/>
      <c r="AE22" s="418"/>
      <c r="AF22" s="418"/>
      <c r="AG22" s="408"/>
      <c r="AH22" s="570" t="s">
        <v>157</v>
      </c>
      <c r="AI22" s="418"/>
      <c r="AJ22" s="418"/>
      <c r="AK22" s="418"/>
      <c r="AL22" s="408"/>
      <c r="AM22" s="570" t="s">
        <v>158</v>
      </c>
      <c r="AN22" s="571"/>
      <c r="AO22" s="571"/>
      <c r="AP22" s="571"/>
      <c r="AQ22" s="571"/>
      <c r="AR22" s="572"/>
      <c r="AS22" s="559" t="s">
        <v>155</v>
      </c>
      <c r="AT22" s="560"/>
      <c r="AU22" s="560"/>
      <c r="AV22" s="560"/>
      <c r="AW22" s="560"/>
      <c r="AX22" s="576"/>
      <c r="AY22" s="367" t="s">
        <v>159</v>
      </c>
      <c r="AZ22" s="368"/>
      <c r="BA22" s="368"/>
      <c r="BB22" s="368"/>
      <c r="BC22" s="368"/>
      <c r="BD22" s="368"/>
      <c r="BE22" s="368"/>
      <c r="BF22" s="368"/>
      <c r="BG22" s="368"/>
      <c r="BH22" s="368"/>
      <c r="BI22" s="368"/>
      <c r="BJ22" s="368"/>
      <c r="BK22" s="368"/>
      <c r="BL22" s="368"/>
      <c r="BM22" s="369"/>
      <c r="BN22" s="370">
        <v>3579700</v>
      </c>
      <c r="BO22" s="371"/>
      <c r="BP22" s="371"/>
      <c r="BQ22" s="371"/>
      <c r="BR22" s="371"/>
      <c r="BS22" s="371"/>
      <c r="BT22" s="371"/>
      <c r="BU22" s="372"/>
      <c r="BV22" s="370">
        <v>3532739</v>
      </c>
      <c r="BW22" s="371"/>
      <c r="BX22" s="371"/>
      <c r="BY22" s="371"/>
      <c r="BZ22" s="371"/>
      <c r="CA22" s="371"/>
      <c r="CB22" s="371"/>
      <c r="CC22" s="372"/>
      <c r="CD22" s="194"/>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160</v>
      </c>
      <c r="AZ23" s="436"/>
      <c r="BA23" s="436"/>
      <c r="BB23" s="436"/>
      <c r="BC23" s="436"/>
      <c r="BD23" s="436"/>
      <c r="BE23" s="436"/>
      <c r="BF23" s="436"/>
      <c r="BG23" s="436"/>
      <c r="BH23" s="436"/>
      <c r="BI23" s="436"/>
      <c r="BJ23" s="436"/>
      <c r="BK23" s="436"/>
      <c r="BL23" s="436"/>
      <c r="BM23" s="437"/>
      <c r="BN23" s="438">
        <v>3480337</v>
      </c>
      <c r="BO23" s="439"/>
      <c r="BP23" s="439"/>
      <c r="BQ23" s="439"/>
      <c r="BR23" s="439"/>
      <c r="BS23" s="439"/>
      <c r="BT23" s="439"/>
      <c r="BU23" s="440"/>
      <c r="BV23" s="438">
        <v>3432328</v>
      </c>
      <c r="BW23" s="439"/>
      <c r="BX23" s="439"/>
      <c r="BY23" s="439"/>
      <c r="BZ23" s="439"/>
      <c r="CA23" s="439"/>
      <c r="CB23" s="439"/>
      <c r="CC23" s="440"/>
      <c r="CD23" s="194"/>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53"/>
      <c r="C24" s="554"/>
      <c r="D24" s="555"/>
      <c r="E24" s="457" t="s">
        <v>161</v>
      </c>
      <c r="F24" s="431"/>
      <c r="G24" s="431"/>
      <c r="H24" s="431"/>
      <c r="I24" s="431"/>
      <c r="J24" s="431"/>
      <c r="K24" s="432"/>
      <c r="L24" s="458">
        <v>1</v>
      </c>
      <c r="M24" s="459"/>
      <c r="N24" s="459"/>
      <c r="O24" s="459"/>
      <c r="P24" s="501"/>
      <c r="Q24" s="458">
        <v>7360</v>
      </c>
      <c r="R24" s="459"/>
      <c r="S24" s="459"/>
      <c r="T24" s="459"/>
      <c r="U24" s="459"/>
      <c r="V24" s="501"/>
      <c r="W24" s="566"/>
      <c r="X24" s="554"/>
      <c r="Y24" s="555"/>
      <c r="Z24" s="457" t="s">
        <v>162</v>
      </c>
      <c r="AA24" s="431"/>
      <c r="AB24" s="431"/>
      <c r="AC24" s="431"/>
      <c r="AD24" s="431"/>
      <c r="AE24" s="431"/>
      <c r="AF24" s="431"/>
      <c r="AG24" s="432"/>
      <c r="AH24" s="458">
        <v>51</v>
      </c>
      <c r="AI24" s="459"/>
      <c r="AJ24" s="459"/>
      <c r="AK24" s="459"/>
      <c r="AL24" s="501"/>
      <c r="AM24" s="458">
        <v>140709</v>
      </c>
      <c r="AN24" s="459"/>
      <c r="AO24" s="459"/>
      <c r="AP24" s="459"/>
      <c r="AQ24" s="459"/>
      <c r="AR24" s="501"/>
      <c r="AS24" s="458">
        <v>2759</v>
      </c>
      <c r="AT24" s="459"/>
      <c r="AU24" s="459"/>
      <c r="AV24" s="459"/>
      <c r="AW24" s="459"/>
      <c r="AX24" s="460"/>
      <c r="AY24" s="544" t="s">
        <v>163</v>
      </c>
      <c r="AZ24" s="545"/>
      <c r="BA24" s="545"/>
      <c r="BB24" s="545"/>
      <c r="BC24" s="545"/>
      <c r="BD24" s="545"/>
      <c r="BE24" s="545"/>
      <c r="BF24" s="545"/>
      <c r="BG24" s="545"/>
      <c r="BH24" s="545"/>
      <c r="BI24" s="545"/>
      <c r="BJ24" s="545"/>
      <c r="BK24" s="545"/>
      <c r="BL24" s="545"/>
      <c r="BM24" s="546"/>
      <c r="BN24" s="438">
        <v>2795450</v>
      </c>
      <c r="BO24" s="439"/>
      <c r="BP24" s="439"/>
      <c r="BQ24" s="439"/>
      <c r="BR24" s="439"/>
      <c r="BS24" s="439"/>
      <c r="BT24" s="439"/>
      <c r="BU24" s="440"/>
      <c r="BV24" s="438">
        <v>2659757</v>
      </c>
      <c r="BW24" s="439"/>
      <c r="BX24" s="439"/>
      <c r="BY24" s="439"/>
      <c r="BZ24" s="439"/>
      <c r="CA24" s="439"/>
      <c r="CB24" s="439"/>
      <c r="CC24" s="440"/>
      <c r="CD24" s="194"/>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53"/>
      <c r="C25" s="554"/>
      <c r="D25" s="555"/>
      <c r="E25" s="457" t="s">
        <v>164</v>
      </c>
      <c r="F25" s="431"/>
      <c r="G25" s="431"/>
      <c r="H25" s="431"/>
      <c r="I25" s="431"/>
      <c r="J25" s="431"/>
      <c r="K25" s="432"/>
      <c r="L25" s="458">
        <v>1</v>
      </c>
      <c r="M25" s="459"/>
      <c r="N25" s="459"/>
      <c r="O25" s="459"/>
      <c r="P25" s="501"/>
      <c r="Q25" s="458">
        <v>5710</v>
      </c>
      <c r="R25" s="459"/>
      <c r="S25" s="459"/>
      <c r="T25" s="459"/>
      <c r="U25" s="459"/>
      <c r="V25" s="501"/>
      <c r="W25" s="566"/>
      <c r="X25" s="554"/>
      <c r="Y25" s="555"/>
      <c r="Z25" s="457" t="s">
        <v>165</v>
      </c>
      <c r="AA25" s="431"/>
      <c r="AB25" s="431"/>
      <c r="AC25" s="431"/>
      <c r="AD25" s="431"/>
      <c r="AE25" s="431"/>
      <c r="AF25" s="431"/>
      <c r="AG25" s="432"/>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72608</v>
      </c>
      <c r="BO25" s="371"/>
      <c r="BP25" s="371"/>
      <c r="BQ25" s="371"/>
      <c r="BR25" s="371"/>
      <c r="BS25" s="371"/>
      <c r="BT25" s="371"/>
      <c r="BU25" s="372"/>
      <c r="BV25" s="370">
        <v>27744</v>
      </c>
      <c r="BW25" s="371"/>
      <c r="BX25" s="371"/>
      <c r="BY25" s="371"/>
      <c r="BZ25" s="371"/>
      <c r="CA25" s="371"/>
      <c r="CB25" s="371"/>
      <c r="CC25" s="372"/>
      <c r="CD25" s="194"/>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53"/>
      <c r="C26" s="554"/>
      <c r="D26" s="555"/>
      <c r="E26" s="457" t="s">
        <v>167</v>
      </c>
      <c r="F26" s="431"/>
      <c r="G26" s="431"/>
      <c r="H26" s="431"/>
      <c r="I26" s="431"/>
      <c r="J26" s="431"/>
      <c r="K26" s="432"/>
      <c r="L26" s="458">
        <v>1</v>
      </c>
      <c r="M26" s="459"/>
      <c r="N26" s="459"/>
      <c r="O26" s="459"/>
      <c r="P26" s="501"/>
      <c r="Q26" s="458">
        <v>5020</v>
      </c>
      <c r="R26" s="459"/>
      <c r="S26" s="459"/>
      <c r="T26" s="459"/>
      <c r="U26" s="459"/>
      <c r="V26" s="501"/>
      <c r="W26" s="566"/>
      <c r="X26" s="554"/>
      <c r="Y26" s="555"/>
      <c r="Z26" s="457" t="s">
        <v>168</v>
      </c>
      <c r="AA26" s="578"/>
      <c r="AB26" s="578"/>
      <c r="AC26" s="578"/>
      <c r="AD26" s="578"/>
      <c r="AE26" s="578"/>
      <c r="AF26" s="578"/>
      <c r="AG26" s="579"/>
      <c r="AH26" s="458">
        <v>3</v>
      </c>
      <c r="AI26" s="459"/>
      <c r="AJ26" s="459"/>
      <c r="AK26" s="459"/>
      <c r="AL26" s="501"/>
      <c r="AM26" s="458">
        <v>8841</v>
      </c>
      <c r="AN26" s="459"/>
      <c r="AO26" s="459"/>
      <c r="AP26" s="459"/>
      <c r="AQ26" s="459"/>
      <c r="AR26" s="501"/>
      <c r="AS26" s="458">
        <v>2947</v>
      </c>
      <c r="AT26" s="459"/>
      <c r="AU26" s="459"/>
      <c r="AV26" s="459"/>
      <c r="AW26" s="459"/>
      <c r="AX26" s="460"/>
      <c r="AY26" s="441" t="s">
        <v>169</v>
      </c>
      <c r="AZ26" s="442"/>
      <c r="BA26" s="442"/>
      <c r="BB26" s="442"/>
      <c r="BC26" s="442"/>
      <c r="BD26" s="442"/>
      <c r="BE26" s="442"/>
      <c r="BF26" s="442"/>
      <c r="BG26" s="442"/>
      <c r="BH26" s="442"/>
      <c r="BI26" s="442"/>
      <c r="BJ26" s="442"/>
      <c r="BK26" s="442"/>
      <c r="BL26" s="442"/>
      <c r="BM26" s="443"/>
      <c r="BN26" s="438" t="s">
        <v>122</v>
      </c>
      <c r="BO26" s="439"/>
      <c r="BP26" s="439"/>
      <c r="BQ26" s="439"/>
      <c r="BR26" s="439"/>
      <c r="BS26" s="439"/>
      <c r="BT26" s="439"/>
      <c r="BU26" s="440"/>
      <c r="BV26" s="438" t="s">
        <v>122</v>
      </c>
      <c r="BW26" s="439"/>
      <c r="BX26" s="439"/>
      <c r="BY26" s="439"/>
      <c r="BZ26" s="439"/>
      <c r="CA26" s="439"/>
      <c r="CB26" s="439"/>
      <c r="CC26" s="440"/>
      <c r="CD26" s="194"/>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53"/>
      <c r="C27" s="554"/>
      <c r="D27" s="555"/>
      <c r="E27" s="457" t="s">
        <v>170</v>
      </c>
      <c r="F27" s="431"/>
      <c r="G27" s="431"/>
      <c r="H27" s="431"/>
      <c r="I27" s="431"/>
      <c r="J27" s="431"/>
      <c r="K27" s="432"/>
      <c r="L27" s="458">
        <v>1</v>
      </c>
      <c r="M27" s="459"/>
      <c r="N27" s="459"/>
      <c r="O27" s="459"/>
      <c r="P27" s="501"/>
      <c r="Q27" s="458">
        <v>2951</v>
      </c>
      <c r="R27" s="459"/>
      <c r="S27" s="459"/>
      <c r="T27" s="459"/>
      <c r="U27" s="459"/>
      <c r="V27" s="501"/>
      <c r="W27" s="566"/>
      <c r="X27" s="554"/>
      <c r="Y27" s="555"/>
      <c r="Z27" s="457" t="s">
        <v>171</v>
      </c>
      <c r="AA27" s="431"/>
      <c r="AB27" s="431"/>
      <c r="AC27" s="431"/>
      <c r="AD27" s="431"/>
      <c r="AE27" s="431"/>
      <c r="AF27" s="431"/>
      <c r="AG27" s="432"/>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47">
        <v>85704</v>
      </c>
      <c r="BO27" s="548"/>
      <c r="BP27" s="548"/>
      <c r="BQ27" s="548"/>
      <c r="BR27" s="548"/>
      <c r="BS27" s="548"/>
      <c r="BT27" s="548"/>
      <c r="BU27" s="549"/>
      <c r="BV27" s="547">
        <v>85693</v>
      </c>
      <c r="BW27" s="548"/>
      <c r="BX27" s="548"/>
      <c r="BY27" s="548"/>
      <c r="BZ27" s="548"/>
      <c r="CA27" s="548"/>
      <c r="CB27" s="548"/>
      <c r="CC27" s="549"/>
      <c r="CD27" s="196"/>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53"/>
      <c r="C28" s="554"/>
      <c r="D28" s="555"/>
      <c r="E28" s="457" t="s">
        <v>173</v>
      </c>
      <c r="F28" s="431"/>
      <c r="G28" s="431"/>
      <c r="H28" s="431"/>
      <c r="I28" s="431"/>
      <c r="J28" s="431"/>
      <c r="K28" s="432"/>
      <c r="L28" s="458">
        <v>1</v>
      </c>
      <c r="M28" s="459"/>
      <c r="N28" s="459"/>
      <c r="O28" s="459"/>
      <c r="P28" s="501"/>
      <c r="Q28" s="458">
        <v>2433</v>
      </c>
      <c r="R28" s="459"/>
      <c r="S28" s="459"/>
      <c r="T28" s="459"/>
      <c r="U28" s="459"/>
      <c r="V28" s="501"/>
      <c r="W28" s="566"/>
      <c r="X28" s="554"/>
      <c r="Y28" s="555"/>
      <c r="Z28" s="457" t="s">
        <v>174</v>
      </c>
      <c r="AA28" s="431"/>
      <c r="AB28" s="431"/>
      <c r="AC28" s="431"/>
      <c r="AD28" s="431"/>
      <c r="AE28" s="431"/>
      <c r="AF28" s="431"/>
      <c r="AG28" s="432"/>
      <c r="AH28" s="458" t="s">
        <v>122</v>
      </c>
      <c r="AI28" s="459"/>
      <c r="AJ28" s="459"/>
      <c r="AK28" s="459"/>
      <c r="AL28" s="501"/>
      <c r="AM28" s="458" t="s">
        <v>122</v>
      </c>
      <c r="AN28" s="459"/>
      <c r="AO28" s="459"/>
      <c r="AP28" s="459"/>
      <c r="AQ28" s="459"/>
      <c r="AR28" s="501"/>
      <c r="AS28" s="458" t="s">
        <v>122</v>
      </c>
      <c r="AT28" s="459"/>
      <c r="AU28" s="459"/>
      <c r="AV28" s="459"/>
      <c r="AW28" s="459"/>
      <c r="AX28" s="460"/>
      <c r="AY28" s="580" t="s">
        <v>175</v>
      </c>
      <c r="AZ28" s="581"/>
      <c r="BA28" s="581"/>
      <c r="BB28" s="582"/>
      <c r="BC28" s="367" t="s">
        <v>46</v>
      </c>
      <c r="BD28" s="368"/>
      <c r="BE28" s="368"/>
      <c r="BF28" s="368"/>
      <c r="BG28" s="368"/>
      <c r="BH28" s="368"/>
      <c r="BI28" s="368"/>
      <c r="BJ28" s="368"/>
      <c r="BK28" s="368"/>
      <c r="BL28" s="368"/>
      <c r="BM28" s="369"/>
      <c r="BN28" s="370">
        <v>715596</v>
      </c>
      <c r="BO28" s="371"/>
      <c r="BP28" s="371"/>
      <c r="BQ28" s="371"/>
      <c r="BR28" s="371"/>
      <c r="BS28" s="371"/>
      <c r="BT28" s="371"/>
      <c r="BU28" s="372"/>
      <c r="BV28" s="370">
        <v>590683</v>
      </c>
      <c r="BW28" s="371"/>
      <c r="BX28" s="371"/>
      <c r="BY28" s="371"/>
      <c r="BZ28" s="371"/>
      <c r="CA28" s="371"/>
      <c r="CB28" s="371"/>
      <c r="CC28" s="372"/>
      <c r="CD28" s="194"/>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53"/>
      <c r="C29" s="554"/>
      <c r="D29" s="555"/>
      <c r="E29" s="457" t="s">
        <v>176</v>
      </c>
      <c r="F29" s="431"/>
      <c r="G29" s="431"/>
      <c r="H29" s="431"/>
      <c r="I29" s="431"/>
      <c r="J29" s="431"/>
      <c r="K29" s="432"/>
      <c r="L29" s="458">
        <v>6</v>
      </c>
      <c r="M29" s="459"/>
      <c r="N29" s="459"/>
      <c r="O29" s="459"/>
      <c r="P29" s="501"/>
      <c r="Q29" s="458">
        <v>2214</v>
      </c>
      <c r="R29" s="459"/>
      <c r="S29" s="459"/>
      <c r="T29" s="459"/>
      <c r="U29" s="459"/>
      <c r="V29" s="501"/>
      <c r="W29" s="567"/>
      <c r="X29" s="568"/>
      <c r="Y29" s="569"/>
      <c r="Z29" s="457" t="s">
        <v>177</v>
      </c>
      <c r="AA29" s="431"/>
      <c r="AB29" s="431"/>
      <c r="AC29" s="431"/>
      <c r="AD29" s="431"/>
      <c r="AE29" s="431"/>
      <c r="AF29" s="431"/>
      <c r="AG29" s="432"/>
      <c r="AH29" s="458">
        <v>51</v>
      </c>
      <c r="AI29" s="459"/>
      <c r="AJ29" s="459"/>
      <c r="AK29" s="459"/>
      <c r="AL29" s="501"/>
      <c r="AM29" s="458">
        <v>140709</v>
      </c>
      <c r="AN29" s="459"/>
      <c r="AO29" s="459"/>
      <c r="AP29" s="459"/>
      <c r="AQ29" s="459"/>
      <c r="AR29" s="501"/>
      <c r="AS29" s="458">
        <v>2759</v>
      </c>
      <c r="AT29" s="459"/>
      <c r="AU29" s="459"/>
      <c r="AV29" s="459"/>
      <c r="AW29" s="459"/>
      <c r="AX29" s="460"/>
      <c r="AY29" s="583"/>
      <c r="AZ29" s="584"/>
      <c r="BA29" s="584"/>
      <c r="BB29" s="585"/>
      <c r="BC29" s="435" t="s">
        <v>178</v>
      </c>
      <c r="BD29" s="436"/>
      <c r="BE29" s="436"/>
      <c r="BF29" s="436"/>
      <c r="BG29" s="436"/>
      <c r="BH29" s="436"/>
      <c r="BI29" s="436"/>
      <c r="BJ29" s="436"/>
      <c r="BK29" s="436"/>
      <c r="BL29" s="436"/>
      <c r="BM29" s="437"/>
      <c r="BN29" s="438">
        <v>478720</v>
      </c>
      <c r="BO29" s="439"/>
      <c r="BP29" s="439"/>
      <c r="BQ29" s="439"/>
      <c r="BR29" s="439"/>
      <c r="BS29" s="439"/>
      <c r="BT29" s="439"/>
      <c r="BU29" s="440"/>
      <c r="BV29" s="438">
        <v>573735</v>
      </c>
      <c r="BW29" s="439"/>
      <c r="BX29" s="439"/>
      <c r="BY29" s="439"/>
      <c r="BZ29" s="439"/>
      <c r="CA29" s="439"/>
      <c r="CB29" s="439"/>
      <c r="CC29" s="440"/>
      <c r="CD29" s="196"/>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56"/>
      <c r="C30" s="557"/>
      <c r="D30" s="558"/>
      <c r="E30" s="461"/>
      <c r="F30" s="462"/>
      <c r="G30" s="462"/>
      <c r="H30" s="462"/>
      <c r="I30" s="462"/>
      <c r="J30" s="462"/>
      <c r="K30" s="463"/>
      <c r="L30" s="590"/>
      <c r="M30" s="591"/>
      <c r="N30" s="591"/>
      <c r="O30" s="591"/>
      <c r="P30" s="592"/>
      <c r="Q30" s="590"/>
      <c r="R30" s="591"/>
      <c r="S30" s="591"/>
      <c r="T30" s="591"/>
      <c r="U30" s="591"/>
      <c r="V30" s="592"/>
      <c r="W30" s="593" t="s">
        <v>179</v>
      </c>
      <c r="X30" s="594"/>
      <c r="Y30" s="594"/>
      <c r="Z30" s="594"/>
      <c r="AA30" s="594"/>
      <c r="AB30" s="594"/>
      <c r="AC30" s="594"/>
      <c r="AD30" s="594"/>
      <c r="AE30" s="594"/>
      <c r="AF30" s="594"/>
      <c r="AG30" s="595"/>
      <c r="AH30" s="526">
        <v>92.9</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48</v>
      </c>
      <c r="BD30" s="545"/>
      <c r="BE30" s="545"/>
      <c r="BF30" s="545"/>
      <c r="BG30" s="545"/>
      <c r="BH30" s="545"/>
      <c r="BI30" s="545"/>
      <c r="BJ30" s="545"/>
      <c r="BK30" s="545"/>
      <c r="BL30" s="545"/>
      <c r="BM30" s="546"/>
      <c r="BN30" s="547">
        <v>3484740</v>
      </c>
      <c r="BO30" s="548"/>
      <c r="BP30" s="548"/>
      <c r="BQ30" s="548"/>
      <c r="BR30" s="548"/>
      <c r="BS30" s="548"/>
      <c r="BT30" s="548"/>
      <c r="BU30" s="549"/>
      <c r="BV30" s="547">
        <v>3228654</v>
      </c>
      <c r="BW30" s="548"/>
      <c r="BX30" s="548"/>
      <c r="BY30" s="548"/>
      <c r="BZ30" s="548"/>
      <c r="CA30" s="548"/>
      <c r="CB30" s="548"/>
      <c r="CC30" s="54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89" t="s">
        <v>180</v>
      </c>
      <c r="D32" s="589"/>
      <c r="E32" s="589"/>
      <c r="F32" s="589"/>
      <c r="G32" s="589"/>
      <c r="H32" s="589"/>
      <c r="I32" s="589"/>
      <c r="J32" s="589"/>
      <c r="K32" s="589"/>
      <c r="L32" s="589"/>
      <c r="M32" s="589"/>
      <c r="N32" s="589"/>
      <c r="O32" s="589"/>
      <c r="P32" s="589"/>
      <c r="Q32" s="589"/>
      <c r="R32" s="589"/>
      <c r="S32" s="589"/>
      <c r="U32" s="442" t="s">
        <v>181</v>
      </c>
      <c r="V32" s="442"/>
      <c r="W32" s="442"/>
      <c r="X32" s="442"/>
      <c r="Y32" s="442"/>
      <c r="Z32" s="442"/>
      <c r="AA32" s="442"/>
      <c r="AB32" s="442"/>
      <c r="AC32" s="442"/>
      <c r="AD32" s="442"/>
      <c r="AE32" s="442"/>
      <c r="AF32" s="442"/>
      <c r="AG32" s="442"/>
      <c r="AH32" s="442"/>
      <c r="AI32" s="442"/>
      <c r="AJ32" s="442"/>
      <c r="AK32" s="442"/>
      <c r="AM32" s="442" t="s">
        <v>182</v>
      </c>
      <c r="AN32" s="442"/>
      <c r="AO32" s="442"/>
      <c r="AP32" s="442"/>
      <c r="AQ32" s="442"/>
      <c r="AR32" s="442"/>
      <c r="AS32" s="442"/>
      <c r="AT32" s="442"/>
      <c r="AU32" s="442"/>
      <c r="AV32" s="442"/>
      <c r="AW32" s="442"/>
      <c r="AX32" s="442"/>
      <c r="AY32" s="442"/>
      <c r="AZ32" s="442"/>
      <c r="BA32" s="442"/>
      <c r="BB32" s="442"/>
      <c r="BC32" s="442"/>
      <c r="BE32" s="442" t="s">
        <v>183</v>
      </c>
      <c r="BF32" s="442"/>
      <c r="BG32" s="442"/>
      <c r="BH32" s="442"/>
      <c r="BI32" s="442"/>
      <c r="BJ32" s="442"/>
      <c r="BK32" s="442"/>
      <c r="BL32" s="442"/>
      <c r="BM32" s="442"/>
      <c r="BN32" s="442"/>
      <c r="BO32" s="442"/>
      <c r="BP32" s="442"/>
      <c r="BQ32" s="442"/>
      <c r="BR32" s="442"/>
      <c r="BS32" s="442"/>
      <c r="BT32" s="442"/>
      <c r="BU32" s="442"/>
      <c r="BW32" s="442" t="s">
        <v>184</v>
      </c>
      <c r="BX32" s="442"/>
      <c r="BY32" s="442"/>
      <c r="BZ32" s="442"/>
      <c r="CA32" s="442"/>
      <c r="CB32" s="442"/>
      <c r="CC32" s="442"/>
      <c r="CD32" s="442"/>
      <c r="CE32" s="442"/>
      <c r="CF32" s="442"/>
      <c r="CG32" s="442"/>
      <c r="CH32" s="442"/>
      <c r="CI32" s="442"/>
      <c r="CJ32" s="442"/>
      <c r="CK32" s="442"/>
      <c r="CL32" s="442"/>
      <c r="CM32" s="442"/>
      <c r="CO32" s="442" t="s">
        <v>185</v>
      </c>
      <c r="CP32" s="442"/>
      <c r="CQ32" s="442"/>
      <c r="CR32" s="442"/>
      <c r="CS32" s="442"/>
      <c r="CT32" s="442"/>
      <c r="CU32" s="442"/>
      <c r="CV32" s="442"/>
      <c r="CW32" s="442"/>
      <c r="CX32" s="442"/>
      <c r="CY32" s="442"/>
      <c r="CZ32" s="442"/>
      <c r="DA32" s="442"/>
      <c r="DB32" s="442"/>
      <c r="DC32" s="442"/>
      <c r="DD32" s="442"/>
      <c r="DE32" s="442"/>
      <c r="DI32" s="204"/>
    </row>
    <row r="33" spans="1:113" ht="13.5" customHeight="1" x14ac:dyDescent="0.15">
      <c r="A33" s="181"/>
      <c r="B33" s="205"/>
      <c r="C33" s="425" t="s">
        <v>186</v>
      </c>
      <c r="D33" s="425"/>
      <c r="E33" s="396" t="s">
        <v>187</v>
      </c>
      <c r="F33" s="396"/>
      <c r="G33" s="396"/>
      <c r="H33" s="396"/>
      <c r="I33" s="396"/>
      <c r="J33" s="396"/>
      <c r="K33" s="396"/>
      <c r="L33" s="396"/>
      <c r="M33" s="396"/>
      <c r="N33" s="396"/>
      <c r="O33" s="396"/>
      <c r="P33" s="396"/>
      <c r="Q33" s="396"/>
      <c r="R33" s="396"/>
      <c r="S33" s="396"/>
      <c r="T33" s="206"/>
      <c r="U33" s="425" t="s">
        <v>186</v>
      </c>
      <c r="V33" s="425"/>
      <c r="W33" s="396" t="s">
        <v>187</v>
      </c>
      <c r="X33" s="396"/>
      <c r="Y33" s="396"/>
      <c r="Z33" s="396"/>
      <c r="AA33" s="396"/>
      <c r="AB33" s="396"/>
      <c r="AC33" s="396"/>
      <c r="AD33" s="396"/>
      <c r="AE33" s="396"/>
      <c r="AF33" s="396"/>
      <c r="AG33" s="396"/>
      <c r="AH33" s="396"/>
      <c r="AI33" s="396"/>
      <c r="AJ33" s="396"/>
      <c r="AK33" s="396"/>
      <c r="AL33" s="206"/>
      <c r="AM33" s="425" t="s">
        <v>186</v>
      </c>
      <c r="AN33" s="425"/>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25" t="s">
        <v>188</v>
      </c>
      <c r="BX33" s="425"/>
      <c r="BY33" s="396" t="s">
        <v>190</v>
      </c>
      <c r="BZ33" s="396"/>
      <c r="CA33" s="396"/>
      <c r="CB33" s="396"/>
      <c r="CC33" s="396"/>
      <c r="CD33" s="396"/>
      <c r="CE33" s="396"/>
      <c r="CF33" s="396"/>
      <c r="CG33" s="396"/>
      <c r="CH33" s="396"/>
      <c r="CI33" s="396"/>
      <c r="CJ33" s="396"/>
      <c r="CK33" s="396"/>
      <c r="CL33" s="396"/>
      <c r="CM33" s="396"/>
      <c r="CN33" s="206"/>
      <c r="CO33" s="425" t="s">
        <v>186</v>
      </c>
      <c r="CP33" s="425"/>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国民健康保険事業（事業勘定）</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f>IF(BG34="","",MAX(C34:D43,U34:V43,AM34:AN43)+1)</f>
        <v>6</v>
      </c>
      <c r="BF34" s="597"/>
      <c r="BG34" s="598" t="str">
        <f>IF('各会計、関係団体の財政状況及び健全化判断比率'!B32="","",'各会計、関係団体の財政状況及び健全化判断比率'!B32)</f>
        <v>簡易水道事業特別会計</v>
      </c>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球磨郡公立多良木病院企業団</v>
      </c>
      <c r="BZ34" s="598"/>
      <c r="CA34" s="598"/>
      <c r="CB34" s="598"/>
      <c r="CC34" s="598"/>
      <c r="CD34" s="598"/>
      <c r="CE34" s="598"/>
      <c r="CF34" s="598"/>
      <c r="CG34" s="598"/>
      <c r="CH34" s="598"/>
      <c r="CI34" s="598"/>
      <c r="CJ34" s="598"/>
      <c r="CK34" s="598"/>
      <c r="CL34" s="598"/>
      <c r="CM34" s="598"/>
      <c r="CN34" s="181"/>
      <c r="CO34" s="597">
        <f>IF(CQ34="","",MAX(C34:D43,U34:V43,AM34:AN43,BE34:BF43,BW34:BX43)+1)</f>
        <v>16</v>
      </c>
      <c r="CP34" s="597"/>
      <c r="CQ34" s="598" t="str">
        <f>IF('各会計、関係団体の財政状況及び健全化判断比率'!BS7="","",'各会計、関係団体の財政状況及び健全化判断比率'!BS7)</f>
        <v>株式会社みずかみ</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国民健康保険事業（直診勘定）</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7</v>
      </c>
      <c r="BF35" s="597"/>
      <c r="BG35" s="598" t="str">
        <f>IF('各会計、関係団体の財政状況及び健全化判断比率'!B33="","",'各会計、関係団体の財政状況及び健全化判断比率'!B33)</f>
        <v>下水道事業特別会計</v>
      </c>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上球磨消防組合</v>
      </c>
      <c r="BZ35" s="598"/>
      <c r="CA35" s="598"/>
      <c r="CB35" s="598"/>
      <c r="CC35" s="598"/>
      <c r="CD35" s="598"/>
      <c r="CE35" s="598"/>
      <c r="CF35" s="598"/>
      <c r="CG35" s="598"/>
      <c r="CH35" s="598"/>
      <c r="CI35" s="598"/>
      <c r="CJ35" s="598"/>
      <c r="CK35" s="598"/>
      <c r="CL35" s="598"/>
      <c r="CM35" s="598"/>
      <c r="CN35" s="181"/>
      <c r="CO35" s="597">
        <f t="shared" ref="CO35:CO43" si="3">IF(CQ35="","",CO34+1)</f>
        <v>17</v>
      </c>
      <c r="CP35" s="597"/>
      <c r="CQ35" s="598" t="str">
        <f>IF('各会計、関係団体の財政状況及び健全化判断比率'!BS8="","",'各会計、関係団体の財政状況及び健全化判断比率'!BS8)</f>
        <v>くま川鉄道株式会社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介護保険事業</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8</v>
      </c>
      <c r="BF36" s="597"/>
      <c r="BG36" s="598" t="str">
        <f>IF('各会計、関係団体の財政状況及び健全化判断比率'!B34="","",'各会計、関係団体の財政状況及び健全化判断比率'!B34)</f>
        <v>農業集落排水事業特別会計</v>
      </c>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人吉球磨広域行政組合（一般会計）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後期高齢者医療事業</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f t="shared" si="1"/>
        <v>9</v>
      </c>
      <c r="BF37" s="597"/>
      <c r="BG37" s="598" t="str">
        <f>IF('各会計、関係団体の財政状況及び健全化判断比率'!B35="","",'各会計、関係団体の財政状況及び健全化判断比率'!B35)</f>
        <v>林業集落排水事業特別会計</v>
      </c>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熊本県高齢者医療広域連合（一般会計）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熊本県高齢者医療広域連合（後期高齢者医療特別会計）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15</v>
      </c>
      <c r="BX39" s="597"/>
      <c r="BY39" s="598" t="str">
        <f>IF('各会計、関係団体の財政状況及び健全化判断比率'!B73="","",'各会計、関係団体の財政状況及び健全化判断比率'!B73)</f>
        <v>熊本県市町村総合事務組合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BPqKrN5bprQnh+WWFh31UaSffaXhoHGbjc1AjoKo6Sx9g1LlvhyNMf+nkXpqtyHJxMIP7URHKM2JQDWahgCMFA==" saltValue="7AFMij6Oz/18So4R6fkjy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1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534</v>
      </c>
      <c r="D34" s="1151"/>
      <c r="E34" s="1152"/>
      <c r="F34" s="32">
        <v>19.010000000000002</v>
      </c>
      <c r="G34" s="33">
        <v>41.57</v>
      </c>
      <c r="H34" s="33">
        <v>35.25</v>
      </c>
      <c r="I34" s="33">
        <v>27.18</v>
      </c>
      <c r="J34" s="34">
        <v>37.19</v>
      </c>
      <c r="K34" s="22"/>
      <c r="L34" s="22"/>
      <c r="M34" s="22"/>
      <c r="N34" s="22"/>
      <c r="O34" s="22"/>
      <c r="P34" s="22"/>
    </row>
    <row r="35" spans="1:16" ht="39" customHeight="1" x14ac:dyDescent="0.15">
      <c r="A35" s="22"/>
      <c r="B35" s="35"/>
      <c r="C35" s="1145" t="s">
        <v>535</v>
      </c>
      <c r="D35" s="1146"/>
      <c r="E35" s="1147"/>
      <c r="F35" s="36">
        <v>0.38</v>
      </c>
      <c r="G35" s="37">
        <v>1.5</v>
      </c>
      <c r="H35" s="37">
        <v>0.52</v>
      </c>
      <c r="I35" s="37">
        <v>0.51</v>
      </c>
      <c r="J35" s="38">
        <v>3.98</v>
      </c>
      <c r="K35" s="22"/>
      <c r="L35" s="22"/>
      <c r="M35" s="22"/>
      <c r="N35" s="22"/>
      <c r="O35" s="22"/>
      <c r="P35" s="22"/>
    </row>
    <row r="36" spans="1:16" ht="39" customHeight="1" x14ac:dyDescent="0.15">
      <c r="A36" s="22"/>
      <c r="B36" s="35"/>
      <c r="C36" s="1145" t="s">
        <v>536</v>
      </c>
      <c r="D36" s="1146"/>
      <c r="E36" s="1147"/>
      <c r="F36" s="36">
        <v>1.7</v>
      </c>
      <c r="G36" s="37">
        <v>1.55</v>
      </c>
      <c r="H36" s="37">
        <v>1.22</v>
      </c>
      <c r="I36" s="37">
        <v>1.81</v>
      </c>
      <c r="J36" s="38">
        <v>2.4300000000000002</v>
      </c>
      <c r="K36" s="22"/>
      <c r="L36" s="22"/>
      <c r="M36" s="22"/>
      <c r="N36" s="22"/>
      <c r="O36" s="22"/>
      <c r="P36" s="22"/>
    </row>
    <row r="37" spans="1:16" ht="39" customHeight="1" x14ac:dyDescent="0.15">
      <c r="A37" s="22"/>
      <c r="B37" s="35"/>
      <c r="C37" s="1145" t="s">
        <v>537</v>
      </c>
      <c r="D37" s="1146"/>
      <c r="E37" s="1147"/>
      <c r="F37" s="36">
        <v>2.87</v>
      </c>
      <c r="G37" s="37">
        <v>1.88</v>
      </c>
      <c r="H37" s="37">
        <v>1.51</v>
      </c>
      <c r="I37" s="37">
        <v>2.3199999999999998</v>
      </c>
      <c r="J37" s="38">
        <v>0.95</v>
      </c>
      <c r="K37" s="22"/>
      <c r="L37" s="22"/>
      <c r="M37" s="22"/>
      <c r="N37" s="22"/>
      <c r="O37" s="22"/>
      <c r="P37" s="22"/>
    </row>
    <row r="38" spans="1:16" ht="39" customHeight="1" x14ac:dyDescent="0.15">
      <c r="A38" s="22"/>
      <c r="B38" s="35"/>
      <c r="C38" s="1145" t="s">
        <v>538</v>
      </c>
      <c r="D38" s="1146"/>
      <c r="E38" s="1147"/>
      <c r="F38" s="36">
        <v>0.16</v>
      </c>
      <c r="G38" s="37">
        <v>0.28999999999999998</v>
      </c>
      <c r="H38" s="37">
        <v>0.2</v>
      </c>
      <c r="I38" s="37">
        <v>0.21</v>
      </c>
      <c r="J38" s="38">
        <v>0.65</v>
      </c>
      <c r="K38" s="22"/>
      <c r="L38" s="22"/>
      <c r="M38" s="22"/>
      <c r="N38" s="22"/>
      <c r="O38" s="22"/>
      <c r="P38" s="22"/>
    </row>
    <row r="39" spans="1:16" ht="39" customHeight="1" x14ac:dyDescent="0.15">
      <c r="A39" s="22"/>
      <c r="B39" s="35"/>
      <c r="C39" s="1145" t="s">
        <v>539</v>
      </c>
      <c r="D39" s="1146"/>
      <c r="E39" s="1147"/>
      <c r="F39" s="36">
        <v>0.11</v>
      </c>
      <c r="G39" s="37">
        <v>7.0000000000000007E-2</v>
      </c>
      <c r="H39" s="37">
        <v>0.11</v>
      </c>
      <c r="I39" s="37">
        <v>0.15</v>
      </c>
      <c r="J39" s="38">
        <v>0.42</v>
      </c>
      <c r="K39" s="22"/>
      <c r="L39" s="22"/>
      <c r="M39" s="22"/>
      <c r="N39" s="22"/>
      <c r="O39" s="22"/>
      <c r="P39" s="22"/>
    </row>
    <row r="40" spans="1:16" ht="39" customHeight="1" x14ac:dyDescent="0.15">
      <c r="A40" s="22"/>
      <c r="B40" s="35"/>
      <c r="C40" s="1145" t="s">
        <v>540</v>
      </c>
      <c r="D40" s="1146"/>
      <c r="E40" s="1147"/>
      <c r="F40" s="36">
        <v>0.1</v>
      </c>
      <c r="G40" s="37">
        <v>0.09</v>
      </c>
      <c r="H40" s="37">
        <v>0.09</v>
      </c>
      <c r="I40" s="37">
        <v>7.0000000000000007E-2</v>
      </c>
      <c r="J40" s="38">
        <v>0.1</v>
      </c>
      <c r="K40" s="22"/>
      <c r="L40" s="22"/>
      <c r="M40" s="22"/>
      <c r="N40" s="22"/>
      <c r="O40" s="22"/>
      <c r="P40" s="22"/>
    </row>
    <row r="41" spans="1:16" ht="39" customHeight="1" x14ac:dyDescent="0.15">
      <c r="A41" s="22"/>
      <c r="B41" s="35"/>
      <c r="C41" s="1145" t="s">
        <v>541</v>
      </c>
      <c r="D41" s="1146"/>
      <c r="E41" s="1147"/>
      <c r="F41" s="36">
        <v>0.06</v>
      </c>
      <c r="G41" s="37">
        <v>0.04</v>
      </c>
      <c r="H41" s="37">
        <v>0.04</v>
      </c>
      <c r="I41" s="37">
        <v>0.04</v>
      </c>
      <c r="J41" s="38">
        <v>0.06</v>
      </c>
      <c r="K41" s="22"/>
      <c r="L41" s="22"/>
      <c r="M41" s="22"/>
      <c r="N41" s="22"/>
      <c r="O41" s="22"/>
      <c r="P41" s="22"/>
    </row>
    <row r="42" spans="1:16" ht="39" customHeight="1" x14ac:dyDescent="0.15">
      <c r="A42" s="22"/>
      <c r="B42" s="39"/>
      <c r="C42" s="1145" t="s">
        <v>542</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543</v>
      </c>
      <c r="D43" s="1149"/>
      <c r="E43" s="1150"/>
      <c r="F43" s="41">
        <v>0.02</v>
      </c>
      <c r="G43" s="42">
        <v>0.03</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Gv2hv/KektIYJKOJz3qTHLvKMdcTS/HbKos+DI+byvn6K651O51sxSnavdganQwfzgyZzxCu2dcz3XYPkNa2A==" saltValue="xu7XJvZa0dgukpT0CkF+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I25"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343</v>
      </c>
      <c r="L45" s="60">
        <v>400</v>
      </c>
      <c r="M45" s="60">
        <v>420</v>
      </c>
      <c r="N45" s="60">
        <v>424</v>
      </c>
      <c r="O45" s="61">
        <v>474</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15">
      <c r="A48" s="48"/>
      <c r="B48" s="1155"/>
      <c r="C48" s="1156"/>
      <c r="D48" s="62"/>
      <c r="E48" s="1161" t="s">
        <v>13</v>
      </c>
      <c r="F48" s="1161"/>
      <c r="G48" s="1161"/>
      <c r="H48" s="1161"/>
      <c r="I48" s="1161"/>
      <c r="J48" s="1162"/>
      <c r="K48" s="63">
        <v>62</v>
      </c>
      <c r="L48" s="64">
        <v>66</v>
      </c>
      <c r="M48" s="64">
        <v>64</v>
      </c>
      <c r="N48" s="64">
        <v>64</v>
      </c>
      <c r="O48" s="65">
        <v>71</v>
      </c>
      <c r="P48" s="48"/>
      <c r="Q48" s="48"/>
      <c r="R48" s="48"/>
      <c r="S48" s="48"/>
      <c r="T48" s="48"/>
      <c r="U48" s="48"/>
    </row>
    <row r="49" spans="1:21" ht="30.75" customHeight="1" x14ac:dyDescent="0.15">
      <c r="A49" s="48"/>
      <c r="B49" s="1155"/>
      <c r="C49" s="1156"/>
      <c r="D49" s="62"/>
      <c r="E49" s="1161" t="s">
        <v>14</v>
      </c>
      <c r="F49" s="1161"/>
      <c r="G49" s="1161"/>
      <c r="H49" s="1161"/>
      <c r="I49" s="1161"/>
      <c r="J49" s="1162"/>
      <c r="K49" s="63">
        <v>18</v>
      </c>
      <c r="L49" s="64">
        <v>19</v>
      </c>
      <c r="M49" s="64">
        <v>22</v>
      </c>
      <c r="N49" s="64">
        <v>16</v>
      </c>
      <c r="O49" s="65">
        <v>17</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488</v>
      </c>
      <c r="L50" s="64">
        <v>0</v>
      </c>
      <c r="M50" s="64">
        <v>0</v>
      </c>
      <c r="N50" s="64">
        <v>1</v>
      </c>
      <c r="O50" s="65">
        <v>1</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253</v>
      </c>
      <c r="L52" s="64">
        <v>312</v>
      </c>
      <c r="M52" s="64">
        <v>316</v>
      </c>
      <c r="N52" s="64">
        <v>328</v>
      </c>
      <c r="O52" s="65">
        <v>347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170</v>
      </c>
      <c r="L53" s="69">
        <v>173</v>
      </c>
      <c r="M53" s="69">
        <v>190</v>
      </c>
      <c r="N53" s="69">
        <v>177</v>
      </c>
      <c r="O53" s="70">
        <v>216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TaKsYP6E8Wp7AoQmpd6psGB3zsXq+6s8UY4G8/9Jd1elXpLfiyJHqcN0IDRBX+fU/yXeUG+Aij5daCQFMEq8g==" saltValue="M8X10h+tIINzjz4d5hW1+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G19"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55">
        <v>3831</v>
      </c>
      <c r="J41" s="356">
        <v>3833</v>
      </c>
      <c r="K41" s="356">
        <v>3616</v>
      </c>
      <c r="L41" s="356">
        <v>3533</v>
      </c>
      <c r="M41" s="357">
        <v>3580</v>
      </c>
    </row>
    <row r="42" spans="2:13" ht="27.75" customHeight="1" x14ac:dyDescent="0.15">
      <c r="B42" s="1186"/>
      <c r="C42" s="1187"/>
      <c r="D42" s="106"/>
      <c r="E42" s="1192" t="s">
        <v>32</v>
      </c>
      <c r="F42" s="1192"/>
      <c r="G42" s="1192"/>
      <c r="H42" s="1193"/>
      <c r="I42" s="358" t="s">
        <v>488</v>
      </c>
      <c r="J42" s="359">
        <v>11</v>
      </c>
      <c r="K42" s="359">
        <v>11</v>
      </c>
      <c r="L42" s="359">
        <v>10</v>
      </c>
      <c r="M42" s="360">
        <v>9</v>
      </c>
    </row>
    <row r="43" spans="2:13" ht="27.75" customHeight="1" x14ac:dyDescent="0.15">
      <c r="B43" s="1186"/>
      <c r="C43" s="1187"/>
      <c r="D43" s="106"/>
      <c r="E43" s="1192" t="s">
        <v>33</v>
      </c>
      <c r="F43" s="1192"/>
      <c r="G43" s="1192"/>
      <c r="H43" s="1193"/>
      <c r="I43" s="358">
        <v>440</v>
      </c>
      <c r="J43" s="359">
        <v>403</v>
      </c>
      <c r="K43" s="359">
        <v>408</v>
      </c>
      <c r="L43" s="359">
        <v>368</v>
      </c>
      <c r="M43" s="360">
        <v>361</v>
      </c>
    </row>
    <row r="44" spans="2:13" ht="27.75" customHeight="1" x14ac:dyDescent="0.15">
      <c r="B44" s="1186"/>
      <c r="C44" s="1187"/>
      <c r="D44" s="106"/>
      <c r="E44" s="1192" t="s">
        <v>34</v>
      </c>
      <c r="F44" s="1192"/>
      <c r="G44" s="1192"/>
      <c r="H44" s="1193"/>
      <c r="I44" s="358">
        <v>156</v>
      </c>
      <c r="J44" s="359">
        <v>167</v>
      </c>
      <c r="K44" s="359">
        <v>149</v>
      </c>
      <c r="L44" s="359">
        <v>143</v>
      </c>
      <c r="M44" s="360">
        <v>150</v>
      </c>
    </row>
    <row r="45" spans="2:13" ht="27.75" customHeight="1" x14ac:dyDescent="0.15">
      <c r="B45" s="1186"/>
      <c r="C45" s="1187"/>
      <c r="D45" s="106"/>
      <c r="E45" s="1192" t="s">
        <v>35</v>
      </c>
      <c r="F45" s="1192"/>
      <c r="G45" s="1192"/>
      <c r="H45" s="1193"/>
      <c r="I45" s="358">
        <v>406</v>
      </c>
      <c r="J45" s="359">
        <v>374</v>
      </c>
      <c r="K45" s="359">
        <v>311</v>
      </c>
      <c r="L45" s="359">
        <v>311</v>
      </c>
      <c r="M45" s="360">
        <v>405</v>
      </c>
    </row>
    <row r="46" spans="2:13" ht="27.75" customHeight="1" x14ac:dyDescent="0.15">
      <c r="B46" s="1186"/>
      <c r="C46" s="1187"/>
      <c r="D46" s="107"/>
      <c r="E46" s="1192" t="s">
        <v>36</v>
      </c>
      <c r="F46" s="1192"/>
      <c r="G46" s="1192"/>
      <c r="H46" s="1193"/>
      <c r="I46" s="358" t="s">
        <v>488</v>
      </c>
      <c r="J46" s="359" t="s">
        <v>488</v>
      </c>
      <c r="K46" s="359" t="s">
        <v>488</v>
      </c>
      <c r="L46" s="359" t="s">
        <v>488</v>
      </c>
      <c r="M46" s="360" t="s">
        <v>488</v>
      </c>
    </row>
    <row r="47" spans="2:13" ht="27.75" customHeight="1" x14ac:dyDescent="0.15">
      <c r="B47" s="1186"/>
      <c r="C47" s="1187"/>
      <c r="D47" s="108"/>
      <c r="E47" s="1194" t="s">
        <v>37</v>
      </c>
      <c r="F47" s="1195"/>
      <c r="G47" s="1195"/>
      <c r="H47" s="1196"/>
      <c r="I47" s="358" t="s">
        <v>488</v>
      </c>
      <c r="J47" s="359" t="s">
        <v>488</v>
      </c>
      <c r="K47" s="359" t="s">
        <v>488</v>
      </c>
      <c r="L47" s="359" t="s">
        <v>488</v>
      </c>
      <c r="M47" s="360" t="s">
        <v>488</v>
      </c>
    </row>
    <row r="48" spans="2:13" ht="27.75" customHeight="1" x14ac:dyDescent="0.15">
      <c r="B48" s="1186"/>
      <c r="C48" s="1187"/>
      <c r="D48" s="106"/>
      <c r="E48" s="1192" t="s">
        <v>38</v>
      </c>
      <c r="F48" s="1192"/>
      <c r="G48" s="1192"/>
      <c r="H48" s="1193"/>
      <c r="I48" s="358" t="s">
        <v>488</v>
      </c>
      <c r="J48" s="359" t="s">
        <v>488</v>
      </c>
      <c r="K48" s="359" t="s">
        <v>488</v>
      </c>
      <c r="L48" s="359" t="s">
        <v>488</v>
      </c>
      <c r="M48" s="360" t="s">
        <v>488</v>
      </c>
    </row>
    <row r="49" spans="2:13" ht="27.75" customHeight="1" x14ac:dyDescent="0.15">
      <c r="B49" s="1188"/>
      <c r="C49" s="1189"/>
      <c r="D49" s="106"/>
      <c r="E49" s="1192" t="s">
        <v>39</v>
      </c>
      <c r="F49" s="1192"/>
      <c r="G49" s="1192"/>
      <c r="H49" s="1193"/>
      <c r="I49" s="358" t="s">
        <v>488</v>
      </c>
      <c r="J49" s="359" t="s">
        <v>488</v>
      </c>
      <c r="K49" s="359" t="s">
        <v>488</v>
      </c>
      <c r="L49" s="359" t="s">
        <v>488</v>
      </c>
      <c r="M49" s="360" t="s">
        <v>488</v>
      </c>
    </row>
    <row r="50" spans="2:13" ht="27.75" customHeight="1" x14ac:dyDescent="0.15">
      <c r="B50" s="1197" t="s">
        <v>40</v>
      </c>
      <c r="C50" s="1198"/>
      <c r="D50" s="109"/>
      <c r="E50" s="1192" t="s">
        <v>41</v>
      </c>
      <c r="F50" s="1192"/>
      <c r="G50" s="1192"/>
      <c r="H50" s="1193"/>
      <c r="I50" s="358">
        <v>3318</v>
      </c>
      <c r="J50" s="359">
        <v>3332</v>
      </c>
      <c r="K50" s="359">
        <v>3866</v>
      </c>
      <c r="L50" s="359">
        <v>4587</v>
      </c>
      <c r="M50" s="360">
        <v>4872</v>
      </c>
    </row>
    <row r="51" spans="2:13" ht="27.75" customHeight="1" x14ac:dyDescent="0.15">
      <c r="B51" s="1186"/>
      <c r="C51" s="1187"/>
      <c r="D51" s="106"/>
      <c r="E51" s="1192" t="s">
        <v>42</v>
      </c>
      <c r="F51" s="1192"/>
      <c r="G51" s="1192"/>
      <c r="H51" s="1193"/>
      <c r="I51" s="358" t="s">
        <v>488</v>
      </c>
      <c r="J51" s="359" t="s">
        <v>488</v>
      </c>
      <c r="K51" s="359" t="s">
        <v>488</v>
      </c>
      <c r="L51" s="359" t="s">
        <v>488</v>
      </c>
      <c r="M51" s="360" t="s">
        <v>488</v>
      </c>
    </row>
    <row r="52" spans="2:13" ht="27.75" customHeight="1" x14ac:dyDescent="0.15">
      <c r="B52" s="1188"/>
      <c r="C52" s="1189"/>
      <c r="D52" s="106"/>
      <c r="E52" s="1192" t="s">
        <v>43</v>
      </c>
      <c r="F52" s="1192"/>
      <c r="G52" s="1192"/>
      <c r="H52" s="1193"/>
      <c r="I52" s="358">
        <v>3286</v>
      </c>
      <c r="J52" s="359">
        <v>3439</v>
      </c>
      <c r="K52" s="359">
        <v>3253</v>
      </c>
      <c r="L52" s="359">
        <v>3186</v>
      </c>
      <c r="M52" s="360">
        <v>3170</v>
      </c>
    </row>
    <row r="53" spans="2:13" ht="27.75" customHeight="1" thickBot="1" x14ac:dyDescent="0.2">
      <c r="B53" s="1199" t="s">
        <v>19</v>
      </c>
      <c r="C53" s="1200"/>
      <c r="D53" s="110"/>
      <c r="E53" s="1201" t="s">
        <v>44</v>
      </c>
      <c r="F53" s="1201"/>
      <c r="G53" s="1201"/>
      <c r="H53" s="1202"/>
      <c r="I53" s="361">
        <v>-1771</v>
      </c>
      <c r="J53" s="362">
        <v>-1982</v>
      </c>
      <c r="K53" s="362">
        <v>-2624</v>
      </c>
      <c r="L53" s="362">
        <v>-3408</v>
      </c>
      <c r="M53" s="363">
        <v>-3536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w0HhjaXg1lKth0d7QfL2Ox1VvFXEgxEiTBaxhVon4eO9GPzeGiOCAlb5dO8vYAVqWfnZFeFaaFeDA6wxki26Cw==" saltValue="cSVJE63Zxz/pZgazH8hG5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31" zoomScale="55" zoomScaleNormal="55" zoomScaleSheetLayoutView="100" workbookViewId="0">
      <selection activeCell="F58" sqref="F58: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122">
        <v>926</v>
      </c>
      <c r="G55" s="122">
        <v>591</v>
      </c>
      <c r="H55" s="123">
        <v>716</v>
      </c>
    </row>
    <row r="56" spans="2:8" ht="52.5" customHeight="1" x14ac:dyDescent="0.15">
      <c r="B56" s="124"/>
      <c r="C56" s="1213" t="s">
        <v>47</v>
      </c>
      <c r="D56" s="1213"/>
      <c r="E56" s="1214"/>
      <c r="F56" s="125">
        <v>569</v>
      </c>
      <c r="G56" s="125">
        <v>574</v>
      </c>
      <c r="H56" s="126">
        <v>479</v>
      </c>
    </row>
    <row r="57" spans="2:8" ht="53.25" customHeight="1" x14ac:dyDescent="0.15">
      <c r="B57" s="124"/>
      <c r="C57" s="1215" t="s">
        <v>48</v>
      </c>
      <c r="D57" s="1215"/>
      <c r="E57" s="1216"/>
      <c r="F57" s="127">
        <v>2174</v>
      </c>
      <c r="G57" s="127">
        <v>3229</v>
      </c>
      <c r="H57" s="128">
        <v>3485</v>
      </c>
    </row>
    <row r="58" spans="2:8" ht="45.75" customHeight="1" x14ac:dyDescent="0.15">
      <c r="B58" s="129"/>
      <c r="C58" s="1203" t="s">
        <v>557</v>
      </c>
      <c r="D58" s="1204"/>
      <c r="E58" s="1205"/>
      <c r="F58" s="130">
        <v>164</v>
      </c>
      <c r="G58" s="130">
        <v>773</v>
      </c>
      <c r="H58" s="131">
        <v>1117</v>
      </c>
    </row>
    <row r="59" spans="2:8" ht="45.75" customHeight="1" x14ac:dyDescent="0.15">
      <c r="B59" s="129"/>
      <c r="C59" s="1203" t="s">
        <v>558</v>
      </c>
      <c r="D59" s="1204"/>
      <c r="E59" s="1205"/>
      <c r="F59" s="130">
        <v>944</v>
      </c>
      <c r="G59" s="130">
        <v>923</v>
      </c>
      <c r="H59" s="131">
        <v>901</v>
      </c>
    </row>
    <row r="60" spans="2:8" ht="45.75" customHeight="1" x14ac:dyDescent="0.15">
      <c r="B60" s="129"/>
      <c r="C60" s="1203" t="s">
        <v>559</v>
      </c>
      <c r="D60" s="1204"/>
      <c r="E60" s="1205"/>
      <c r="F60" s="130">
        <v>514</v>
      </c>
      <c r="G60" s="130">
        <v>682</v>
      </c>
      <c r="H60" s="131">
        <v>623</v>
      </c>
    </row>
    <row r="61" spans="2:8" ht="45.75" customHeight="1" x14ac:dyDescent="0.15">
      <c r="B61" s="129"/>
      <c r="C61" s="1203" t="s">
        <v>560</v>
      </c>
      <c r="D61" s="1204"/>
      <c r="E61" s="1205"/>
      <c r="F61" s="130">
        <v>241</v>
      </c>
      <c r="G61" s="130">
        <v>556</v>
      </c>
      <c r="H61" s="131">
        <v>508</v>
      </c>
    </row>
    <row r="62" spans="2:8" ht="45.75" customHeight="1" thickBot="1" x14ac:dyDescent="0.2">
      <c r="B62" s="132"/>
      <c r="C62" s="1206" t="s">
        <v>561</v>
      </c>
      <c r="D62" s="1207"/>
      <c r="E62" s="1208"/>
      <c r="F62" s="133">
        <v>91</v>
      </c>
      <c r="G62" s="133">
        <v>97</v>
      </c>
      <c r="H62" s="134">
        <v>131</v>
      </c>
    </row>
    <row r="63" spans="2:8" ht="52.5" customHeight="1" thickBot="1" x14ac:dyDescent="0.2">
      <c r="B63" s="135"/>
      <c r="C63" s="1209" t="s">
        <v>49</v>
      </c>
      <c r="D63" s="1209"/>
      <c r="E63" s="1210"/>
      <c r="F63" s="136">
        <v>3669</v>
      </c>
      <c r="G63" s="136">
        <v>4393</v>
      </c>
      <c r="H63" s="137">
        <v>4679</v>
      </c>
    </row>
    <row r="64" spans="2:8" x14ac:dyDescent="0.15"/>
  </sheetData>
  <sheetProtection algorithmName="SHA-512" hashValue="fiq/mkilX8gR3hEGwcoeugb9vGE+rzunSyi5tH+/jqoka3Vsl0be8oogZYZ5DbwjX8oxst+Gd0BIJD/GIS7wwQ==" saltValue="VgGMZGyiaQty1LmeqdeX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440143</v>
      </c>
      <c r="E3" s="156"/>
      <c r="F3" s="157">
        <v>268375</v>
      </c>
      <c r="G3" s="158"/>
      <c r="H3" s="159"/>
    </row>
    <row r="4" spans="1:8" x14ac:dyDescent="0.15">
      <c r="A4" s="160"/>
      <c r="B4" s="161"/>
      <c r="C4" s="162"/>
      <c r="D4" s="163">
        <v>145558</v>
      </c>
      <c r="E4" s="164"/>
      <c r="F4" s="165">
        <v>119602</v>
      </c>
      <c r="G4" s="166"/>
      <c r="H4" s="167"/>
    </row>
    <row r="5" spans="1:8" x14ac:dyDescent="0.15">
      <c r="A5" s="148" t="s">
        <v>521</v>
      </c>
      <c r="B5" s="153"/>
      <c r="C5" s="154"/>
      <c r="D5" s="155">
        <v>268674</v>
      </c>
      <c r="E5" s="156"/>
      <c r="F5" s="157">
        <v>301035</v>
      </c>
      <c r="G5" s="158"/>
      <c r="H5" s="159"/>
    </row>
    <row r="6" spans="1:8" x14ac:dyDescent="0.15">
      <c r="A6" s="160"/>
      <c r="B6" s="161"/>
      <c r="C6" s="162"/>
      <c r="D6" s="163">
        <v>83420</v>
      </c>
      <c r="E6" s="164"/>
      <c r="F6" s="165">
        <v>154376</v>
      </c>
      <c r="G6" s="166"/>
      <c r="H6" s="167"/>
    </row>
    <row r="7" spans="1:8" x14ac:dyDescent="0.15">
      <c r="A7" s="148" t="s">
        <v>522</v>
      </c>
      <c r="B7" s="153"/>
      <c r="C7" s="154"/>
      <c r="D7" s="155">
        <v>140670</v>
      </c>
      <c r="E7" s="156"/>
      <c r="F7" s="157">
        <v>277467</v>
      </c>
      <c r="G7" s="158"/>
      <c r="H7" s="159"/>
    </row>
    <row r="8" spans="1:8" x14ac:dyDescent="0.15">
      <c r="A8" s="160"/>
      <c r="B8" s="161"/>
      <c r="C8" s="162"/>
      <c r="D8" s="163">
        <v>62684</v>
      </c>
      <c r="E8" s="164"/>
      <c r="F8" s="165">
        <v>128378</v>
      </c>
      <c r="G8" s="166"/>
      <c r="H8" s="167"/>
    </row>
    <row r="9" spans="1:8" x14ac:dyDescent="0.15">
      <c r="A9" s="148" t="s">
        <v>523</v>
      </c>
      <c r="B9" s="153"/>
      <c r="C9" s="154"/>
      <c r="D9" s="155">
        <v>295806</v>
      </c>
      <c r="E9" s="156"/>
      <c r="F9" s="157">
        <v>282256</v>
      </c>
      <c r="G9" s="158"/>
      <c r="H9" s="159"/>
    </row>
    <row r="10" spans="1:8" x14ac:dyDescent="0.15">
      <c r="A10" s="160"/>
      <c r="B10" s="161"/>
      <c r="C10" s="162"/>
      <c r="D10" s="163">
        <v>106277</v>
      </c>
      <c r="E10" s="164"/>
      <c r="F10" s="165">
        <v>145453</v>
      </c>
      <c r="G10" s="166"/>
      <c r="H10" s="167"/>
    </row>
    <row r="11" spans="1:8" x14ac:dyDescent="0.15">
      <c r="A11" s="148" t="s">
        <v>524</v>
      </c>
      <c r="B11" s="153"/>
      <c r="C11" s="154"/>
      <c r="D11" s="155">
        <v>400113</v>
      </c>
      <c r="E11" s="156"/>
      <c r="F11" s="157">
        <v>295341</v>
      </c>
      <c r="G11" s="158"/>
      <c r="H11" s="159"/>
    </row>
    <row r="12" spans="1:8" x14ac:dyDescent="0.15">
      <c r="A12" s="160"/>
      <c r="B12" s="161"/>
      <c r="C12" s="168"/>
      <c r="D12" s="163">
        <v>126420</v>
      </c>
      <c r="E12" s="164"/>
      <c r="F12" s="165">
        <v>137402</v>
      </c>
      <c r="G12" s="166"/>
      <c r="H12" s="167"/>
    </row>
    <row r="13" spans="1:8" x14ac:dyDescent="0.15">
      <c r="A13" s="148"/>
      <c r="B13" s="153"/>
      <c r="C13" s="169"/>
      <c r="D13" s="170">
        <v>309081</v>
      </c>
      <c r="E13" s="171"/>
      <c r="F13" s="172">
        <v>284895</v>
      </c>
      <c r="G13" s="173"/>
      <c r="H13" s="159"/>
    </row>
    <row r="14" spans="1:8" x14ac:dyDescent="0.15">
      <c r="A14" s="160"/>
      <c r="B14" s="161"/>
      <c r="C14" s="162"/>
      <c r="D14" s="163">
        <v>104872</v>
      </c>
      <c r="E14" s="164"/>
      <c r="F14" s="165">
        <v>137042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19.010000000000002</v>
      </c>
      <c r="C19" s="174">
        <f>ROUND(VALUE(SUBSTITUTE(実質収支比率等に係る経年分析!G$48,"▲","-")),2)</f>
        <v>41.57</v>
      </c>
      <c r="D19" s="174">
        <f>ROUND(VALUE(SUBSTITUTE(実質収支比率等に係る経年分析!H$48,"▲","-")),2)</f>
        <v>35.25</v>
      </c>
      <c r="E19" s="174">
        <f>ROUND(VALUE(SUBSTITUTE(実質収支比率等に係る経年分析!I$48,"▲","-")),2)</f>
        <v>27.05</v>
      </c>
      <c r="F19" s="174">
        <f>ROUND(VALUE(SUBSTITUTE(実質収支比率等に係る経年分析!J$48,"▲","-")),2)</f>
        <v>36.92</v>
      </c>
    </row>
    <row r="20" spans="1:11" x14ac:dyDescent="0.15">
      <c r="A20" s="174" t="s">
        <v>53</v>
      </c>
      <c r="B20" s="174">
        <f>ROUND(VALUE(SUBSTITUTE(実質収支比率等に係る経年分析!F$47,"▲","-")),2)</f>
        <v>48.38</v>
      </c>
      <c r="C20" s="174">
        <f>ROUND(VALUE(SUBSTITUTE(実質収支比率等に係る経年分析!G$47,"▲","-")),2)</f>
        <v>50.07</v>
      </c>
      <c r="D20" s="174">
        <f>ROUND(VALUE(SUBSTITUTE(実質収支比率等に係る経年分析!H$47,"▲","-")),2)</f>
        <v>46.29</v>
      </c>
      <c r="E20" s="174">
        <f>ROUND(VALUE(SUBSTITUTE(実質収支比率等に係る経年分析!I$47,"▲","-")),2)</f>
        <v>29.87</v>
      </c>
      <c r="F20" s="174">
        <f>ROUND(VALUE(SUBSTITUTE(実質収支比率等に係る経年分析!J$47,"▲","-")),2)</f>
        <v>35.880000000000003</v>
      </c>
    </row>
    <row r="21" spans="1:11" x14ac:dyDescent="0.15">
      <c r="A21" s="174" t="s">
        <v>54</v>
      </c>
      <c r="B21" s="174">
        <f>IF(ISNUMBER(VALUE(SUBSTITUTE(実質収支比率等に係る経年分析!F$49,"▲","-"))),ROUND(VALUE(SUBSTITUTE(実質収支比率等に係る経年分析!F$49,"▲","-")),2),NA())</f>
        <v>3.19</v>
      </c>
      <c r="C21" s="174">
        <f>IF(ISNUMBER(VALUE(SUBSTITUTE(実質収支比率等に係る経年分析!G$49,"▲","-"))),ROUND(VALUE(SUBSTITUTE(実質収支比率等に係る経年分析!G$49,"▲","-")),2),NA())</f>
        <v>29.78</v>
      </c>
      <c r="D21" s="174">
        <f>IF(ISNUMBER(VALUE(SUBSTITUTE(実質収支比率等に係る経年分析!H$49,"▲","-"))),ROUND(VALUE(SUBSTITUTE(実質収支比率等に係る経年分析!H$49,"▲","-")),2),NA())</f>
        <v>-3.41</v>
      </c>
      <c r="E21" s="174">
        <f>IF(ISNUMBER(VALUE(SUBSTITUTE(実質収支比率等に係る経年分析!I$49,"▲","-"))),ROUND(VALUE(SUBSTITUTE(実質収支比率等に係る経年分析!I$49,"▲","-")),2),NA())</f>
        <v>-25.54</v>
      </c>
      <c r="F21" s="174">
        <f>IF(ISNUMBER(VALUE(SUBSTITUTE(実質収支比率等に係る経年分析!J$49,"▲","-"))),ROUND(VALUE(SUBSTITUTE(実質収支比率等に係る経年分析!J$49,"▲","-")),2),NA())</f>
        <v>16.36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後期高齢者医療事業</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0.04</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0.06</v>
      </c>
    </row>
    <row r="30" spans="1:11" x14ac:dyDescent="0.15">
      <c r="A30" s="175" t="str">
        <f>IF(連結実質赤字比率に係る赤字・黒字の構成分析!C$40="",NA(),連結実質赤字比率に係る赤字・黒字の構成分析!C$40)</f>
        <v>林業集落排水事業特別会計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7.0000000000000007E-2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v>
      </c>
    </row>
    <row r="31" spans="1:11" x14ac:dyDescent="0.15">
      <c r="A31" s="175" t="str">
        <f>IF(連結実質赤字比率に係る赤字・黒字の構成分析!C$39="",NA(),連結実質赤字比率に係る赤字・黒字の構成分析!C$39)</f>
        <v>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7.0000000000000007E-2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0.42</v>
      </c>
    </row>
    <row r="32" spans="1:11" x14ac:dyDescent="0.15">
      <c r="A32" s="175" t="str">
        <f>IF(連結実質赤字比率に係る赤字・黒字の構成分析!C$38="",NA(),連結実質赤字比率に係る赤字・黒字の構成分析!C$38)</f>
        <v>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0.28999999999999998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0.65</v>
      </c>
    </row>
    <row r="33" spans="1:16" x14ac:dyDescent="0.15">
      <c r="A33" s="175" t="str">
        <f>IF(連結実質赤字比率に係る赤字・黒字の構成分析!C$37="",NA(),連結実質赤字比率に係る赤字・黒字の構成分析!C$37)</f>
        <v>国民健康保険事業（事業勘定）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2.87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1.88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1.51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2.3199999999999998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0.95</v>
      </c>
    </row>
    <row r="34" spans="1:16" x14ac:dyDescent="0.15">
      <c r="A34" s="175" t="str">
        <f>IF(連結実質赤字比率に係る赤字・黒字の構成分析!C$36="",NA(),連結実質赤字比率に係る赤字・黒字の構成分析!C$36)</f>
        <v>介護保険事業</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2.4300000000000002</v>
      </c>
    </row>
    <row r="35" spans="1:16" x14ac:dyDescent="0.15">
      <c r="A35" s="175" t="str">
        <f>IF(連結実質赤字比率に係る赤字・黒字の構成分析!C$35="",NA(),連結実質赤字比率に係る赤字・黒字の構成分析!C$35)</f>
        <v>簡易水道事業特別会計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0.38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0.52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0.51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3.98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19.010000000000002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41.57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35.25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27.18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37.19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253</v>
      </c>
      <c r="E42" s="176"/>
      <c r="F42" s="176"/>
      <c r="G42" s="176">
        <f>'実質公債費比率（分子）の構造'!L$52</f>
        <v>312</v>
      </c>
      <c r="H42" s="176"/>
      <c r="I42" s="176"/>
      <c r="J42" s="176">
        <f>'実質公債費比率（分子）の構造'!M$52</f>
        <v>316</v>
      </c>
      <c r="K42" s="176"/>
      <c r="L42" s="176"/>
      <c r="M42" s="176">
        <f>'実質公債費比率（分子）の構造'!N$52</f>
        <v>328</v>
      </c>
      <c r="N42" s="176"/>
      <c r="O42" s="176"/>
      <c r="P42" s="176">
        <f>'実質公債費比率（分子）の構造'!O$52</f>
        <v>347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f>'実質公債費比率（分子）の構造'!L$50</f>
        <v>0</v>
      </c>
      <c r="F44" s="176"/>
      <c r="G44" s="176"/>
      <c r="H44" s="176">
        <f>'実質公債費比率（分子）の構造'!M$50</f>
        <v>0</v>
      </c>
      <c r="I44" s="176"/>
      <c r="J44" s="176"/>
      <c r="K44" s="176">
        <f>'実質公債費比率（分子）の構造'!N$50</f>
        <v>1</v>
      </c>
      <c r="L44" s="176"/>
      <c r="M44" s="176"/>
      <c r="N44" s="176">
        <f>'実質公債費比率（分子）の構造'!O$50</f>
        <v>1</v>
      </c>
      <c r="O44" s="176"/>
      <c r="P44" s="176"/>
    </row>
    <row r="45" spans="1:16" x14ac:dyDescent="0.15">
      <c r="A45" s="176" t="s">
        <v>63</v>
      </c>
      <c r="B45" s="176">
        <f>'実質公債費比率（分子）の構造'!K$49</f>
        <v>18</v>
      </c>
      <c r="C45" s="176"/>
      <c r="D45" s="176"/>
      <c r="E45" s="176">
        <f>'実質公債費比率（分子）の構造'!L$49</f>
        <v>19</v>
      </c>
      <c r="F45" s="176"/>
      <c r="G45" s="176"/>
      <c r="H45" s="176">
        <f>'実質公債費比率（分子）の構造'!M$49</f>
        <v>22</v>
      </c>
      <c r="I45" s="176"/>
      <c r="J45" s="176"/>
      <c r="K45" s="176">
        <f>'実質公債費比率（分子）の構造'!N$49</f>
        <v>16</v>
      </c>
      <c r="L45" s="176"/>
      <c r="M45" s="176"/>
      <c r="N45" s="176">
        <f>'実質公債費比率（分子）の構造'!O$49</f>
        <v>17</v>
      </c>
      <c r="O45" s="176"/>
      <c r="P45" s="176"/>
    </row>
    <row r="46" spans="1:16" x14ac:dyDescent="0.15">
      <c r="A46" s="176" t="s">
        <v>64</v>
      </c>
      <c r="B46" s="176">
        <f>'実質公債費比率（分子）の構造'!K$48</f>
        <v>62</v>
      </c>
      <c r="C46" s="176"/>
      <c r="D46" s="176"/>
      <c r="E46" s="176">
        <f>'実質公債費比率（分子）の構造'!L$48</f>
        <v>66</v>
      </c>
      <c r="F46" s="176"/>
      <c r="G46" s="176"/>
      <c r="H46" s="176">
        <f>'実質公債費比率（分子）の構造'!M$48</f>
        <v>64</v>
      </c>
      <c r="I46" s="176"/>
      <c r="J46" s="176"/>
      <c r="K46" s="176">
        <f>'実質公債費比率（分子）の構造'!N$48</f>
        <v>64</v>
      </c>
      <c r="L46" s="176"/>
      <c r="M46" s="176"/>
      <c r="N46" s="176">
        <f>'実質公債費比率（分子）の構造'!O$48</f>
        <v>71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343</v>
      </c>
      <c r="C49" s="176"/>
      <c r="D49" s="176"/>
      <c r="E49" s="176">
        <f>'実質公債費比率（分子）の構造'!L$45</f>
        <v>400</v>
      </c>
      <c r="F49" s="176"/>
      <c r="G49" s="176"/>
      <c r="H49" s="176">
        <f>'実質公債費比率（分子）の構造'!M$45</f>
        <v>420</v>
      </c>
      <c r="I49" s="176"/>
      <c r="J49" s="176"/>
      <c r="K49" s="176">
        <f>'実質公債費比率（分子）の構造'!N$45</f>
        <v>424</v>
      </c>
      <c r="L49" s="176"/>
      <c r="M49" s="176"/>
      <c r="N49" s="176">
        <f>'実質公債費比率（分子）の構造'!O$45</f>
        <v>474</v>
      </c>
      <c r="O49" s="176"/>
      <c r="P49" s="176"/>
    </row>
    <row r="50" spans="1:16" x14ac:dyDescent="0.15">
      <c r="A50" s="176" t="s">
        <v>67</v>
      </c>
      <c r="B50" s="176" t="e">
        <f>NA()</f>
        <v>#N/A</v>
      </c>
      <c r="C50" s="176">
        <f>IF(ISNUMBER('実質公債費比率（分子）の構造'!K$53),'実質公債費比率（分子）の構造'!K$53,NA())</f>
        <v>170</v>
      </c>
      <c r="D50" s="176" t="e">
        <f>NA()</f>
        <v>#N/A</v>
      </c>
      <c r="E50" s="176" t="e">
        <f>NA()</f>
        <v>#N/A</v>
      </c>
      <c r="F50" s="176">
        <f>IF(ISNUMBER('実質公債費比率（分子）の構造'!L$53),'実質公債費比率（分子）の構造'!L$53,NA())</f>
        <v>173</v>
      </c>
      <c r="G50" s="176" t="e">
        <f>NA()</f>
        <v>#N/A</v>
      </c>
      <c r="H50" s="176" t="e">
        <f>NA()</f>
        <v>#N/A</v>
      </c>
      <c r="I50" s="176">
        <f>IF(ISNUMBER('実質公債費比率（分子）の構造'!M$53),'実質公債費比率（分子）の構造'!M$53,NA())</f>
        <v>190</v>
      </c>
      <c r="J50" s="176" t="e">
        <f>NA()</f>
        <v>#N/A</v>
      </c>
      <c r="K50" s="176" t="e">
        <f>NA()</f>
        <v>#N/A</v>
      </c>
      <c r="L50" s="176">
        <f>IF(ISNUMBER('実質公債費比率（分子）の構造'!N$53),'実質公債費比率（分子）の構造'!N$53,NA())</f>
        <v>177</v>
      </c>
      <c r="M50" s="176" t="e">
        <f>NA()</f>
        <v>#N/A</v>
      </c>
      <c r="N50" s="176" t="e">
        <f>NA()</f>
        <v>#N/A</v>
      </c>
      <c r="O50" s="176">
        <f>IF(ISNUMBER('実質公債費比率（分子）の構造'!O$53),'実質公債費比率（分子）の構造'!O$53,NA())</f>
        <v>216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3286</v>
      </c>
      <c r="E56" s="175"/>
      <c r="F56" s="175"/>
      <c r="G56" s="175">
        <f>'将来負担比率（分子）の構造'!J$52</f>
        <v>3439</v>
      </c>
      <c r="H56" s="175"/>
      <c r="I56" s="175"/>
      <c r="J56" s="175">
        <f>'将来負担比率（分子）の構造'!K$52</f>
        <v>3253</v>
      </c>
      <c r="K56" s="175"/>
      <c r="L56" s="175"/>
      <c r="M56" s="175">
        <f>'将来負担比率（分子）の構造'!L$52</f>
        <v>3186</v>
      </c>
      <c r="N56" s="175"/>
      <c r="O56" s="175"/>
      <c r="P56" s="175">
        <f>'将来負担比率（分子）の構造'!M$52</f>
        <v>3170</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3318</v>
      </c>
      <c r="E58" s="175"/>
      <c r="F58" s="175"/>
      <c r="G58" s="175">
        <f>'将来負担比率（分子）の構造'!J$50</f>
        <v>3332</v>
      </c>
      <c r="H58" s="175"/>
      <c r="I58" s="175"/>
      <c r="J58" s="175">
        <f>'将来負担比率（分子）の構造'!K$50</f>
        <v>3866</v>
      </c>
      <c r="K58" s="175"/>
      <c r="L58" s="175"/>
      <c r="M58" s="175">
        <f>'将来負担比率（分子）の構造'!L$50</f>
        <v>4587</v>
      </c>
      <c r="N58" s="175"/>
      <c r="O58" s="175"/>
      <c r="P58" s="175">
        <f>'将来負担比率（分子）の構造'!M$50</f>
        <v>4872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406</v>
      </c>
      <c r="C62" s="175"/>
      <c r="D62" s="175"/>
      <c r="E62" s="175">
        <f>'将来負担比率（分子）の構造'!J$45</f>
        <v>374</v>
      </c>
      <c r="F62" s="175"/>
      <c r="G62" s="175"/>
      <c r="H62" s="175">
        <f>'将来負担比率（分子）の構造'!K$45</f>
        <v>311</v>
      </c>
      <c r="I62" s="175"/>
      <c r="J62" s="175"/>
      <c r="K62" s="175">
        <f>'将来負担比率（分子）の構造'!L$45</f>
        <v>311</v>
      </c>
      <c r="L62" s="175"/>
      <c r="M62" s="175"/>
      <c r="N62" s="175">
        <f>'将来負担比率（分子）の構造'!M$45</f>
        <v>405</v>
      </c>
      <c r="O62" s="175"/>
      <c r="P62" s="175"/>
    </row>
    <row r="63" spans="1:16" x14ac:dyDescent="0.15">
      <c r="A63" s="175" t="s">
        <v>34</v>
      </c>
      <c r="B63" s="175">
        <f>'将来負担比率（分子）の構造'!I$44</f>
        <v>156</v>
      </c>
      <c r="C63" s="175"/>
      <c r="D63" s="175"/>
      <c r="E63" s="175">
        <f>'将来負担比率（分子）の構造'!J$44</f>
        <v>167</v>
      </c>
      <c r="F63" s="175"/>
      <c r="G63" s="175"/>
      <c r="H63" s="175">
        <f>'将来負担比率（分子）の構造'!K$44</f>
        <v>149</v>
      </c>
      <c r="I63" s="175"/>
      <c r="J63" s="175"/>
      <c r="K63" s="175">
        <f>'将来負担比率（分子）の構造'!L$44</f>
        <v>143</v>
      </c>
      <c r="L63" s="175"/>
      <c r="M63" s="175"/>
      <c r="N63" s="175">
        <f>'将来負担比率（分子）の構造'!M$44</f>
        <v>150</v>
      </c>
      <c r="O63" s="175"/>
      <c r="P63" s="175"/>
    </row>
    <row r="64" spans="1:16" x14ac:dyDescent="0.15">
      <c r="A64" s="175" t="s">
        <v>33</v>
      </c>
      <c r="B64" s="175">
        <f>'将来負担比率（分子）の構造'!I$43</f>
        <v>440</v>
      </c>
      <c r="C64" s="175"/>
      <c r="D64" s="175"/>
      <c r="E64" s="175">
        <f>'将来負担比率（分子）の構造'!J$43</f>
        <v>403</v>
      </c>
      <c r="F64" s="175"/>
      <c r="G64" s="175"/>
      <c r="H64" s="175">
        <f>'将来負担比率（分子）の構造'!K$43</f>
        <v>408</v>
      </c>
      <c r="I64" s="175"/>
      <c r="J64" s="175"/>
      <c r="K64" s="175">
        <f>'将来負担比率（分子）の構造'!L$43</f>
        <v>368</v>
      </c>
      <c r="L64" s="175"/>
      <c r="M64" s="175"/>
      <c r="N64" s="175">
        <f>'将来負担比率（分子）の構造'!M$43</f>
        <v>361</v>
      </c>
      <c r="O64" s="175"/>
      <c r="P64" s="175"/>
    </row>
    <row r="65" spans="1:16" x14ac:dyDescent="0.15">
      <c r="A65" s="175" t="s">
        <v>32</v>
      </c>
      <c r="B65" s="175" t="str">
        <f>'将来負担比率（分子）の構造'!I$42</f>
        <v>-</v>
      </c>
      <c r="C65" s="175"/>
      <c r="D65" s="175"/>
      <c r="E65" s="175">
        <f>'将来負担比率（分子）の構造'!J$42</f>
        <v>11</v>
      </c>
      <c r="F65" s="175"/>
      <c r="G65" s="175"/>
      <c r="H65" s="175">
        <f>'将来負担比率（分子）の構造'!K$42</f>
        <v>11</v>
      </c>
      <c r="I65" s="175"/>
      <c r="J65" s="175"/>
      <c r="K65" s="175">
        <f>'将来負担比率（分子）の構造'!L$42</f>
        <v>10</v>
      </c>
      <c r="L65" s="175"/>
      <c r="M65" s="175"/>
      <c r="N65" s="175">
        <f>'将来負担比率（分子）の構造'!M$42</f>
        <v>9</v>
      </c>
      <c r="O65" s="175"/>
      <c r="P65" s="175"/>
    </row>
    <row r="66" spans="1:16" x14ac:dyDescent="0.15">
      <c r="A66" s="175" t="s">
        <v>31</v>
      </c>
      <c r="B66" s="175">
        <f>'将来負担比率（分子）の構造'!I$41</f>
        <v>3831</v>
      </c>
      <c r="C66" s="175"/>
      <c r="D66" s="175"/>
      <c r="E66" s="175">
        <f>'将来負担比率（分子）の構造'!J$41</f>
        <v>3833</v>
      </c>
      <c r="F66" s="175"/>
      <c r="G66" s="175"/>
      <c r="H66" s="175">
        <f>'将来負担比率（分子）の構造'!K$41</f>
        <v>3616</v>
      </c>
      <c r="I66" s="175"/>
      <c r="J66" s="175"/>
      <c r="K66" s="175">
        <f>'将来負担比率（分子）の構造'!L$41</f>
        <v>3533</v>
      </c>
      <c r="L66" s="175"/>
      <c r="M66" s="175"/>
      <c r="N66" s="175">
        <f>'将来負担比率（分子）の構造'!M$41</f>
        <v>3580</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926</v>
      </c>
      <c r="C72" s="179">
        <f>基金残高に係る経年分析!G55</f>
        <v>591</v>
      </c>
      <c r="D72" s="179">
        <f>基金残高に係る経年分析!H55</f>
        <v>716</v>
      </c>
    </row>
    <row r="73" spans="1:16" x14ac:dyDescent="0.15">
      <c r="A73" s="178" t="s">
        <v>74</v>
      </c>
      <c r="B73" s="179">
        <f>基金残高に係る経年分析!F56</f>
        <v>569</v>
      </c>
      <c r="C73" s="179">
        <f>基金残高に係る経年分析!G56</f>
        <v>574</v>
      </c>
      <c r="D73" s="179">
        <f>基金残高に係る経年分析!H56</f>
        <v>479</v>
      </c>
    </row>
    <row r="74" spans="1:16" x14ac:dyDescent="0.15">
      <c r="A74" s="178" t="s">
        <v>75</v>
      </c>
      <c r="B74" s="179">
        <f>基金残高に係る経年分析!F57</f>
        <v>2174</v>
      </c>
      <c r="C74" s="179">
        <f>基金残高に係る経年分析!G57</f>
        <v>3229</v>
      </c>
      <c r="D74" s="179">
        <f>基金残高に係る経年分析!H57</f>
        <v>3485</v>
      </c>
    </row>
  </sheetData>
  <sheetProtection algorithmName="SHA-512" hashValue="VcUxufqGt6ljKW96ovtGdE5hxQDhaGN47d12MsvCX9l2GQEo3A/QpdRrSSFNADtan4rcWaYtoL0vVc16mwdA+A==" saltValue="w/ccG+xFeGUZHmd9p0Nm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253901</v>
      </c>
      <c r="S5" s="613"/>
      <c r="T5" s="613"/>
      <c r="U5" s="613"/>
      <c r="V5" s="613"/>
      <c r="W5" s="613"/>
      <c r="X5" s="613"/>
      <c r="Y5" s="614"/>
      <c r="Z5" s="615">
        <v>4.0999999999999996</v>
      </c>
      <c r="AA5" s="615"/>
      <c r="AB5" s="615"/>
      <c r="AC5" s="615"/>
      <c r="AD5" s="616">
        <v>253901</v>
      </c>
      <c r="AE5" s="616"/>
      <c r="AF5" s="616"/>
      <c r="AG5" s="616"/>
      <c r="AH5" s="616"/>
      <c r="AI5" s="616"/>
      <c r="AJ5" s="616"/>
      <c r="AK5" s="616"/>
      <c r="AL5" s="617">
        <v>12.8</v>
      </c>
      <c r="AM5" s="618"/>
      <c r="AN5" s="618"/>
      <c r="AO5" s="619"/>
      <c r="AP5" s="609" t="s">
        <v>216</v>
      </c>
      <c r="AQ5" s="610"/>
      <c r="AR5" s="610"/>
      <c r="AS5" s="610"/>
      <c r="AT5" s="610"/>
      <c r="AU5" s="610"/>
      <c r="AV5" s="610"/>
      <c r="AW5" s="610"/>
      <c r="AX5" s="610"/>
      <c r="AY5" s="610"/>
      <c r="AZ5" s="610"/>
      <c r="BA5" s="610"/>
      <c r="BB5" s="610"/>
      <c r="BC5" s="610"/>
      <c r="BD5" s="610"/>
      <c r="BE5" s="610"/>
      <c r="BF5" s="611"/>
      <c r="BG5" s="623">
        <v>252494</v>
      </c>
      <c r="BH5" s="624"/>
      <c r="BI5" s="624"/>
      <c r="BJ5" s="624"/>
      <c r="BK5" s="624"/>
      <c r="BL5" s="624"/>
      <c r="BM5" s="624"/>
      <c r="BN5" s="625"/>
      <c r="BO5" s="626">
        <v>99.4</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88546</v>
      </c>
      <c r="S6" s="624"/>
      <c r="T6" s="624"/>
      <c r="U6" s="624"/>
      <c r="V6" s="624"/>
      <c r="W6" s="624"/>
      <c r="X6" s="624"/>
      <c r="Y6" s="625"/>
      <c r="Z6" s="626">
        <v>1.4</v>
      </c>
      <c r="AA6" s="626"/>
      <c r="AB6" s="626"/>
      <c r="AC6" s="626"/>
      <c r="AD6" s="627">
        <v>88546</v>
      </c>
      <c r="AE6" s="627"/>
      <c r="AF6" s="627"/>
      <c r="AG6" s="627"/>
      <c r="AH6" s="627"/>
      <c r="AI6" s="627"/>
      <c r="AJ6" s="627"/>
      <c r="AK6" s="627"/>
      <c r="AL6" s="628">
        <v>4.5</v>
      </c>
      <c r="AM6" s="629"/>
      <c r="AN6" s="629"/>
      <c r="AO6" s="630"/>
      <c r="AP6" s="620" t="s">
        <v>221</v>
      </c>
      <c r="AQ6" s="621"/>
      <c r="AR6" s="621"/>
      <c r="AS6" s="621"/>
      <c r="AT6" s="621"/>
      <c r="AU6" s="621"/>
      <c r="AV6" s="621"/>
      <c r="AW6" s="621"/>
      <c r="AX6" s="621"/>
      <c r="AY6" s="621"/>
      <c r="AZ6" s="621"/>
      <c r="BA6" s="621"/>
      <c r="BB6" s="621"/>
      <c r="BC6" s="621"/>
      <c r="BD6" s="621"/>
      <c r="BE6" s="621"/>
      <c r="BF6" s="622"/>
      <c r="BG6" s="623">
        <v>252494</v>
      </c>
      <c r="BH6" s="624"/>
      <c r="BI6" s="624"/>
      <c r="BJ6" s="624"/>
      <c r="BK6" s="624"/>
      <c r="BL6" s="624"/>
      <c r="BM6" s="624"/>
      <c r="BN6" s="625"/>
      <c r="BO6" s="626">
        <v>99.4</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48681</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48681</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30</v>
      </c>
      <c r="S7" s="624"/>
      <c r="T7" s="624"/>
      <c r="U7" s="624"/>
      <c r="V7" s="624"/>
      <c r="W7" s="624"/>
      <c r="X7" s="624"/>
      <c r="Y7" s="625"/>
      <c r="Z7" s="626">
        <v>0</v>
      </c>
      <c r="AA7" s="626"/>
      <c r="AB7" s="626"/>
      <c r="AC7" s="626"/>
      <c r="AD7" s="627">
        <v>30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64254</v>
      </c>
      <c r="BH7" s="624"/>
      <c r="BI7" s="624"/>
      <c r="BJ7" s="624"/>
      <c r="BK7" s="624"/>
      <c r="BL7" s="624"/>
      <c r="BM7" s="624"/>
      <c r="BN7" s="625"/>
      <c r="BO7" s="626">
        <v>25.3</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1853651</v>
      </c>
      <c r="CS7" s="624"/>
      <c r="CT7" s="624"/>
      <c r="CU7" s="624"/>
      <c r="CV7" s="624"/>
      <c r="CW7" s="624"/>
      <c r="CX7" s="624"/>
      <c r="CY7" s="625"/>
      <c r="CZ7" s="626">
        <v>34.1</v>
      </c>
      <c r="DA7" s="626"/>
      <c r="DB7" s="626"/>
      <c r="DC7" s="626"/>
      <c r="DD7" s="632">
        <v>112071</v>
      </c>
      <c r="DE7" s="624"/>
      <c r="DF7" s="624"/>
      <c r="DG7" s="624"/>
      <c r="DH7" s="624"/>
      <c r="DI7" s="624"/>
      <c r="DJ7" s="624"/>
      <c r="DK7" s="624"/>
      <c r="DL7" s="624"/>
      <c r="DM7" s="624"/>
      <c r="DN7" s="624"/>
      <c r="DO7" s="624"/>
      <c r="DP7" s="625"/>
      <c r="DQ7" s="632">
        <v>1106071</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482</v>
      </c>
      <c r="S8" s="624"/>
      <c r="T8" s="624"/>
      <c r="U8" s="624"/>
      <c r="V8" s="624"/>
      <c r="W8" s="624"/>
      <c r="X8" s="624"/>
      <c r="Y8" s="625"/>
      <c r="Z8" s="626">
        <v>0</v>
      </c>
      <c r="AA8" s="626"/>
      <c r="AB8" s="626"/>
      <c r="AC8" s="626"/>
      <c r="AD8" s="627">
        <v>482</v>
      </c>
      <c r="AE8" s="627"/>
      <c r="AF8" s="627"/>
      <c r="AG8" s="627"/>
      <c r="AH8" s="627"/>
      <c r="AI8" s="627"/>
      <c r="AJ8" s="627"/>
      <c r="AK8" s="627"/>
      <c r="AL8" s="628">
        <v>0</v>
      </c>
      <c r="AM8" s="629"/>
      <c r="AN8" s="629"/>
      <c r="AO8" s="630"/>
      <c r="AP8" s="620" t="s">
        <v>227</v>
      </c>
      <c r="AQ8" s="621"/>
      <c r="AR8" s="621"/>
      <c r="AS8" s="621"/>
      <c r="AT8" s="621"/>
      <c r="AU8" s="621"/>
      <c r="AV8" s="621"/>
      <c r="AW8" s="621"/>
      <c r="AX8" s="621"/>
      <c r="AY8" s="621"/>
      <c r="AZ8" s="621"/>
      <c r="BA8" s="621"/>
      <c r="BB8" s="621"/>
      <c r="BC8" s="621"/>
      <c r="BD8" s="621"/>
      <c r="BE8" s="621"/>
      <c r="BF8" s="622"/>
      <c r="BG8" s="623">
        <v>3028</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527256</v>
      </c>
      <c r="CS8" s="624"/>
      <c r="CT8" s="624"/>
      <c r="CU8" s="624"/>
      <c r="CV8" s="624"/>
      <c r="CW8" s="624"/>
      <c r="CX8" s="624"/>
      <c r="CY8" s="625"/>
      <c r="CZ8" s="626">
        <v>9.6999999999999993</v>
      </c>
      <c r="DA8" s="626"/>
      <c r="DB8" s="626"/>
      <c r="DC8" s="626"/>
      <c r="DD8" s="632">
        <v>149</v>
      </c>
      <c r="DE8" s="624"/>
      <c r="DF8" s="624"/>
      <c r="DG8" s="624"/>
      <c r="DH8" s="624"/>
      <c r="DI8" s="624"/>
      <c r="DJ8" s="624"/>
      <c r="DK8" s="624"/>
      <c r="DL8" s="624"/>
      <c r="DM8" s="624"/>
      <c r="DN8" s="624"/>
      <c r="DO8" s="624"/>
      <c r="DP8" s="625"/>
      <c r="DQ8" s="632">
        <v>343537</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499</v>
      </c>
      <c r="S9" s="624"/>
      <c r="T9" s="624"/>
      <c r="U9" s="624"/>
      <c r="V9" s="624"/>
      <c r="W9" s="624"/>
      <c r="X9" s="624"/>
      <c r="Y9" s="625"/>
      <c r="Z9" s="626">
        <v>0</v>
      </c>
      <c r="AA9" s="626"/>
      <c r="AB9" s="626"/>
      <c r="AC9" s="626"/>
      <c r="AD9" s="627">
        <v>499</v>
      </c>
      <c r="AE9" s="627"/>
      <c r="AF9" s="627"/>
      <c r="AG9" s="627"/>
      <c r="AH9" s="627"/>
      <c r="AI9" s="627"/>
      <c r="AJ9" s="627"/>
      <c r="AK9" s="627"/>
      <c r="AL9" s="628">
        <v>0</v>
      </c>
      <c r="AM9" s="629"/>
      <c r="AN9" s="629"/>
      <c r="AO9" s="630"/>
      <c r="AP9" s="620" t="s">
        <v>230</v>
      </c>
      <c r="AQ9" s="621"/>
      <c r="AR9" s="621"/>
      <c r="AS9" s="621"/>
      <c r="AT9" s="621"/>
      <c r="AU9" s="621"/>
      <c r="AV9" s="621"/>
      <c r="AW9" s="621"/>
      <c r="AX9" s="621"/>
      <c r="AY9" s="621"/>
      <c r="AZ9" s="621"/>
      <c r="BA9" s="621"/>
      <c r="BB9" s="621"/>
      <c r="BC9" s="621"/>
      <c r="BD9" s="621"/>
      <c r="BE9" s="621"/>
      <c r="BF9" s="622"/>
      <c r="BG9" s="623">
        <v>55977</v>
      </c>
      <c r="BH9" s="624"/>
      <c r="BI9" s="624"/>
      <c r="BJ9" s="624"/>
      <c r="BK9" s="624"/>
      <c r="BL9" s="624"/>
      <c r="BM9" s="624"/>
      <c r="BN9" s="625"/>
      <c r="BO9" s="626">
        <v>22</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211750</v>
      </c>
      <c r="CS9" s="624"/>
      <c r="CT9" s="624"/>
      <c r="CU9" s="624"/>
      <c r="CV9" s="624"/>
      <c r="CW9" s="624"/>
      <c r="CX9" s="624"/>
      <c r="CY9" s="625"/>
      <c r="CZ9" s="626">
        <v>3.9</v>
      </c>
      <c r="DA9" s="626"/>
      <c r="DB9" s="626"/>
      <c r="DC9" s="626"/>
      <c r="DD9" s="632" t="s">
        <v>122</v>
      </c>
      <c r="DE9" s="624"/>
      <c r="DF9" s="624"/>
      <c r="DG9" s="624"/>
      <c r="DH9" s="624"/>
      <c r="DI9" s="624"/>
      <c r="DJ9" s="624"/>
      <c r="DK9" s="624"/>
      <c r="DL9" s="624"/>
      <c r="DM9" s="624"/>
      <c r="DN9" s="624"/>
      <c r="DO9" s="624"/>
      <c r="DP9" s="625"/>
      <c r="DQ9" s="632">
        <v>129587</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2824</v>
      </c>
      <c r="BH10" s="624"/>
      <c r="BI10" s="624"/>
      <c r="BJ10" s="624"/>
      <c r="BK10" s="624"/>
      <c r="BL10" s="624"/>
      <c r="BM10" s="624"/>
      <c r="BN10" s="625"/>
      <c r="BO10" s="626">
        <v>1.1000000000000001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47314</v>
      </c>
      <c r="S11" s="624"/>
      <c r="T11" s="624"/>
      <c r="U11" s="624"/>
      <c r="V11" s="624"/>
      <c r="W11" s="624"/>
      <c r="X11" s="624"/>
      <c r="Y11" s="625"/>
      <c r="Z11" s="628">
        <v>0.8</v>
      </c>
      <c r="AA11" s="629"/>
      <c r="AB11" s="629"/>
      <c r="AC11" s="635"/>
      <c r="AD11" s="632">
        <v>47314</v>
      </c>
      <c r="AE11" s="624"/>
      <c r="AF11" s="624"/>
      <c r="AG11" s="624"/>
      <c r="AH11" s="624"/>
      <c r="AI11" s="624"/>
      <c r="AJ11" s="624"/>
      <c r="AK11" s="625"/>
      <c r="AL11" s="628">
        <v>2.4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2425</v>
      </c>
      <c r="BH11" s="624"/>
      <c r="BI11" s="624"/>
      <c r="BJ11" s="624"/>
      <c r="BK11" s="624"/>
      <c r="BL11" s="624"/>
      <c r="BM11" s="624"/>
      <c r="BN11" s="625"/>
      <c r="BO11" s="626">
        <v>1</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324740</v>
      </c>
      <c r="CS11" s="624"/>
      <c r="CT11" s="624"/>
      <c r="CU11" s="624"/>
      <c r="CV11" s="624"/>
      <c r="CW11" s="624"/>
      <c r="CX11" s="624"/>
      <c r="CY11" s="625"/>
      <c r="CZ11" s="626">
        <v>6</v>
      </c>
      <c r="DA11" s="626"/>
      <c r="DB11" s="626"/>
      <c r="DC11" s="626"/>
      <c r="DD11" s="632">
        <v>5584</v>
      </c>
      <c r="DE11" s="624"/>
      <c r="DF11" s="624"/>
      <c r="DG11" s="624"/>
      <c r="DH11" s="624"/>
      <c r="DI11" s="624"/>
      <c r="DJ11" s="624"/>
      <c r="DK11" s="624"/>
      <c r="DL11" s="624"/>
      <c r="DM11" s="624"/>
      <c r="DN11" s="624"/>
      <c r="DO11" s="624"/>
      <c r="DP11" s="625"/>
      <c r="DQ11" s="632">
        <v>216188</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174200</v>
      </c>
      <c r="BH12" s="624"/>
      <c r="BI12" s="624"/>
      <c r="BJ12" s="624"/>
      <c r="BK12" s="624"/>
      <c r="BL12" s="624"/>
      <c r="BM12" s="624"/>
      <c r="BN12" s="625"/>
      <c r="BO12" s="626">
        <v>68.599999999999994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437891</v>
      </c>
      <c r="CS12" s="624"/>
      <c r="CT12" s="624"/>
      <c r="CU12" s="624"/>
      <c r="CV12" s="624"/>
      <c r="CW12" s="624"/>
      <c r="CX12" s="624"/>
      <c r="CY12" s="625"/>
      <c r="CZ12" s="626">
        <v>8.1</v>
      </c>
      <c r="DA12" s="626"/>
      <c r="DB12" s="626"/>
      <c r="DC12" s="626"/>
      <c r="DD12" s="632">
        <v>244439</v>
      </c>
      <c r="DE12" s="624"/>
      <c r="DF12" s="624"/>
      <c r="DG12" s="624"/>
      <c r="DH12" s="624"/>
      <c r="DI12" s="624"/>
      <c r="DJ12" s="624"/>
      <c r="DK12" s="624"/>
      <c r="DL12" s="624"/>
      <c r="DM12" s="624"/>
      <c r="DN12" s="624"/>
      <c r="DO12" s="624"/>
      <c r="DP12" s="625"/>
      <c r="DQ12" s="632">
        <v>128451</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108102</v>
      </c>
      <c r="BH13" s="624"/>
      <c r="BI13" s="624"/>
      <c r="BJ13" s="624"/>
      <c r="BK13" s="624"/>
      <c r="BL13" s="624"/>
      <c r="BM13" s="624"/>
      <c r="BN13" s="625"/>
      <c r="BO13" s="626">
        <v>42.6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167941</v>
      </c>
      <c r="CS13" s="624"/>
      <c r="CT13" s="624"/>
      <c r="CU13" s="624"/>
      <c r="CV13" s="624"/>
      <c r="CW13" s="624"/>
      <c r="CX13" s="624"/>
      <c r="CY13" s="625"/>
      <c r="CZ13" s="626">
        <v>3.1</v>
      </c>
      <c r="DA13" s="626"/>
      <c r="DB13" s="626"/>
      <c r="DC13" s="626"/>
      <c r="DD13" s="632">
        <v>97606</v>
      </c>
      <c r="DE13" s="624"/>
      <c r="DF13" s="624"/>
      <c r="DG13" s="624"/>
      <c r="DH13" s="624"/>
      <c r="DI13" s="624"/>
      <c r="DJ13" s="624"/>
      <c r="DK13" s="624"/>
      <c r="DL13" s="624"/>
      <c r="DM13" s="624"/>
      <c r="DN13" s="624"/>
      <c r="DO13" s="624"/>
      <c r="DP13" s="625"/>
      <c r="DQ13" s="632">
        <v>68512</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246</v>
      </c>
      <c r="S14" s="624"/>
      <c r="T14" s="624"/>
      <c r="U14" s="624"/>
      <c r="V14" s="624"/>
      <c r="W14" s="624"/>
      <c r="X14" s="624"/>
      <c r="Y14" s="625"/>
      <c r="Z14" s="626">
        <v>0</v>
      </c>
      <c r="AA14" s="626"/>
      <c r="AB14" s="626"/>
      <c r="AC14" s="626"/>
      <c r="AD14" s="627">
        <v>246</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9850</v>
      </c>
      <c r="BH14" s="624"/>
      <c r="BI14" s="624"/>
      <c r="BJ14" s="624"/>
      <c r="BK14" s="624"/>
      <c r="BL14" s="624"/>
      <c r="BM14" s="624"/>
      <c r="BN14" s="625"/>
      <c r="BO14" s="626">
        <v>3.9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98884</v>
      </c>
      <c r="CS14" s="624"/>
      <c r="CT14" s="624"/>
      <c r="CU14" s="624"/>
      <c r="CV14" s="624"/>
      <c r="CW14" s="624"/>
      <c r="CX14" s="624"/>
      <c r="CY14" s="625"/>
      <c r="CZ14" s="626">
        <v>1.8</v>
      </c>
      <c r="DA14" s="626"/>
      <c r="DB14" s="626"/>
      <c r="DC14" s="626"/>
      <c r="DD14" s="632">
        <v>5677</v>
      </c>
      <c r="DE14" s="624"/>
      <c r="DF14" s="624"/>
      <c r="DG14" s="624"/>
      <c r="DH14" s="624"/>
      <c r="DI14" s="624"/>
      <c r="DJ14" s="624"/>
      <c r="DK14" s="624"/>
      <c r="DL14" s="624"/>
      <c r="DM14" s="624"/>
      <c r="DN14" s="624"/>
      <c r="DO14" s="624"/>
      <c r="DP14" s="625"/>
      <c r="DQ14" s="632">
        <v>97382</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4190</v>
      </c>
      <c r="BH15" s="624"/>
      <c r="BI15" s="624"/>
      <c r="BJ15" s="624"/>
      <c r="BK15" s="624"/>
      <c r="BL15" s="624"/>
      <c r="BM15" s="624"/>
      <c r="BN15" s="625"/>
      <c r="BO15" s="626">
        <v>1.7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563840</v>
      </c>
      <c r="CS15" s="624"/>
      <c r="CT15" s="624"/>
      <c r="CU15" s="624"/>
      <c r="CV15" s="624"/>
      <c r="CW15" s="624"/>
      <c r="CX15" s="624"/>
      <c r="CY15" s="625"/>
      <c r="CZ15" s="626">
        <v>10.4</v>
      </c>
      <c r="DA15" s="626"/>
      <c r="DB15" s="626"/>
      <c r="DC15" s="626"/>
      <c r="DD15" s="632">
        <v>325098</v>
      </c>
      <c r="DE15" s="624"/>
      <c r="DF15" s="624"/>
      <c r="DG15" s="624"/>
      <c r="DH15" s="624"/>
      <c r="DI15" s="624"/>
      <c r="DJ15" s="624"/>
      <c r="DK15" s="624"/>
      <c r="DL15" s="624"/>
      <c r="DM15" s="624"/>
      <c r="DN15" s="624"/>
      <c r="DO15" s="624"/>
      <c r="DP15" s="625"/>
      <c r="DQ15" s="632">
        <v>204802</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4086</v>
      </c>
      <c r="S16" s="624"/>
      <c r="T16" s="624"/>
      <c r="U16" s="624"/>
      <c r="V16" s="624"/>
      <c r="W16" s="624"/>
      <c r="X16" s="624"/>
      <c r="Y16" s="625"/>
      <c r="Z16" s="626">
        <v>0.1</v>
      </c>
      <c r="AA16" s="626"/>
      <c r="AB16" s="626"/>
      <c r="AC16" s="626"/>
      <c r="AD16" s="627">
        <v>4086</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704743</v>
      </c>
      <c r="CS16" s="624"/>
      <c r="CT16" s="624"/>
      <c r="CU16" s="624"/>
      <c r="CV16" s="624"/>
      <c r="CW16" s="624"/>
      <c r="CX16" s="624"/>
      <c r="CY16" s="625"/>
      <c r="CZ16" s="626">
        <v>13</v>
      </c>
      <c r="DA16" s="626"/>
      <c r="DB16" s="626"/>
      <c r="DC16" s="626"/>
      <c r="DD16" s="632" t="s">
        <v>122</v>
      </c>
      <c r="DE16" s="624"/>
      <c r="DF16" s="624"/>
      <c r="DG16" s="624"/>
      <c r="DH16" s="624"/>
      <c r="DI16" s="624"/>
      <c r="DJ16" s="624"/>
      <c r="DK16" s="624"/>
      <c r="DL16" s="624"/>
      <c r="DM16" s="624"/>
      <c r="DN16" s="624"/>
      <c r="DO16" s="624"/>
      <c r="DP16" s="625"/>
      <c r="DQ16" s="632">
        <v>90761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2665</v>
      </c>
      <c r="S17" s="624"/>
      <c r="T17" s="624"/>
      <c r="U17" s="624"/>
      <c r="V17" s="624"/>
      <c r="W17" s="624"/>
      <c r="X17" s="624"/>
      <c r="Y17" s="625"/>
      <c r="Z17" s="626">
        <v>0</v>
      </c>
      <c r="AA17" s="626"/>
      <c r="AB17" s="626"/>
      <c r="AC17" s="626"/>
      <c r="AD17" s="627">
        <v>2665</v>
      </c>
      <c r="AE17" s="627"/>
      <c r="AF17" s="627"/>
      <c r="AG17" s="627"/>
      <c r="AH17" s="627"/>
      <c r="AI17" s="627"/>
      <c r="AJ17" s="627"/>
      <c r="AK17" s="627"/>
      <c r="AL17" s="628">
        <v>0.1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492965</v>
      </c>
      <c r="CS17" s="624"/>
      <c r="CT17" s="624"/>
      <c r="CU17" s="624"/>
      <c r="CV17" s="624"/>
      <c r="CW17" s="624"/>
      <c r="CX17" s="624"/>
      <c r="CY17" s="625"/>
      <c r="CZ17" s="626">
        <v>9.1</v>
      </c>
      <c r="DA17" s="626"/>
      <c r="DB17" s="626"/>
      <c r="DC17" s="626"/>
      <c r="DD17" s="632" t="s">
        <v>122</v>
      </c>
      <c r="DE17" s="624"/>
      <c r="DF17" s="624"/>
      <c r="DG17" s="624"/>
      <c r="DH17" s="624"/>
      <c r="DI17" s="624"/>
      <c r="DJ17" s="624"/>
      <c r="DK17" s="624"/>
      <c r="DL17" s="624"/>
      <c r="DM17" s="624"/>
      <c r="DN17" s="624"/>
      <c r="DO17" s="624"/>
      <c r="DP17" s="625"/>
      <c r="DQ17" s="632">
        <v>492965</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702</v>
      </c>
      <c r="S18" s="624"/>
      <c r="T18" s="624"/>
      <c r="U18" s="624"/>
      <c r="V18" s="624"/>
      <c r="W18" s="624"/>
      <c r="X18" s="624"/>
      <c r="Y18" s="625"/>
      <c r="Z18" s="626">
        <v>0</v>
      </c>
      <c r="AA18" s="626"/>
      <c r="AB18" s="626"/>
      <c r="AC18" s="626"/>
      <c r="AD18" s="627">
        <v>702</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500</v>
      </c>
      <c r="S19" s="624"/>
      <c r="T19" s="624"/>
      <c r="U19" s="624"/>
      <c r="V19" s="624"/>
      <c r="W19" s="624"/>
      <c r="X19" s="624"/>
      <c r="Y19" s="625"/>
      <c r="Z19" s="626">
        <v>0</v>
      </c>
      <c r="AA19" s="626"/>
      <c r="AB19" s="626"/>
      <c r="AC19" s="626"/>
      <c r="AD19" s="627">
        <v>500</v>
      </c>
      <c r="AE19" s="627"/>
      <c r="AF19" s="627"/>
      <c r="AG19" s="627"/>
      <c r="AH19" s="627"/>
      <c r="AI19" s="627"/>
      <c r="AJ19" s="627"/>
      <c r="AK19" s="627"/>
      <c r="AL19" s="628">
        <v>0</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1407</v>
      </c>
      <c r="BH19" s="624"/>
      <c r="BI19" s="624"/>
      <c r="BJ19" s="624"/>
      <c r="BK19" s="624"/>
      <c r="BL19" s="624"/>
      <c r="BM19" s="624"/>
      <c r="BN19" s="625"/>
      <c r="BO19" s="626">
        <v>0.6</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202</v>
      </c>
      <c r="S20" s="624"/>
      <c r="T20" s="624"/>
      <c r="U20" s="624"/>
      <c r="V20" s="624"/>
      <c r="W20" s="624"/>
      <c r="X20" s="624"/>
      <c r="Y20" s="625"/>
      <c r="Z20" s="626">
        <v>0</v>
      </c>
      <c r="AA20" s="626"/>
      <c r="AB20" s="626"/>
      <c r="AC20" s="626"/>
      <c r="AD20" s="627">
        <v>202</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1407</v>
      </c>
      <c r="BH20" s="624"/>
      <c r="BI20" s="624"/>
      <c r="BJ20" s="624"/>
      <c r="BK20" s="624"/>
      <c r="BL20" s="624"/>
      <c r="BM20" s="624"/>
      <c r="BN20" s="625"/>
      <c r="BO20" s="626">
        <v>0.6</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5432342</v>
      </c>
      <c r="CS20" s="624"/>
      <c r="CT20" s="624"/>
      <c r="CU20" s="624"/>
      <c r="CV20" s="624"/>
      <c r="CW20" s="624"/>
      <c r="CX20" s="624"/>
      <c r="CY20" s="625"/>
      <c r="CZ20" s="626">
        <v>100</v>
      </c>
      <c r="DA20" s="626"/>
      <c r="DB20" s="626"/>
      <c r="DC20" s="626"/>
      <c r="DD20" s="632">
        <v>790624</v>
      </c>
      <c r="DE20" s="624"/>
      <c r="DF20" s="624"/>
      <c r="DG20" s="624"/>
      <c r="DH20" s="624"/>
      <c r="DI20" s="624"/>
      <c r="DJ20" s="624"/>
      <c r="DK20" s="624"/>
      <c r="DL20" s="624"/>
      <c r="DM20" s="624"/>
      <c r="DN20" s="624"/>
      <c r="DO20" s="624"/>
      <c r="DP20" s="625"/>
      <c r="DQ20" s="632">
        <v>2926937</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1873331</v>
      </c>
      <c r="S21" s="624"/>
      <c r="T21" s="624"/>
      <c r="U21" s="624"/>
      <c r="V21" s="624"/>
      <c r="W21" s="624"/>
      <c r="X21" s="624"/>
      <c r="Y21" s="625"/>
      <c r="Z21" s="626">
        <v>30.1</v>
      </c>
      <c r="AA21" s="626"/>
      <c r="AB21" s="626"/>
      <c r="AC21" s="626"/>
      <c r="AD21" s="627">
        <v>1587314</v>
      </c>
      <c r="AE21" s="627"/>
      <c r="AF21" s="627"/>
      <c r="AG21" s="627"/>
      <c r="AH21" s="627"/>
      <c r="AI21" s="627"/>
      <c r="AJ21" s="627"/>
      <c r="AK21" s="627"/>
      <c r="AL21" s="628">
        <v>79.900000000000006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1407</v>
      </c>
      <c r="BH21" s="624"/>
      <c r="BI21" s="624"/>
      <c r="BJ21" s="624"/>
      <c r="BK21" s="624"/>
      <c r="BL21" s="624"/>
      <c r="BM21" s="624"/>
      <c r="BN21" s="625"/>
      <c r="BO21" s="626">
        <v>0.6</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1587314</v>
      </c>
      <c r="S22" s="624"/>
      <c r="T22" s="624"/>
      <c r="U22" s="624"/>
      <c r="V22" s="624"/>
      <c r="W22" s="624"/>
      <c r="X22" s="624"/>
      <c r="Y22" s="625"/>
      <c r="Z22" s="626">
        <v>25.5</v>
      </c>
      <c r="AA22" s="626"/>
      <c r="AB22" s="626"/>
      <c r="AC22" s="626"/>
      <c r="AD22" s="627">
        <v>1587314</v>
      </c>
      <c r="AE22" s="627"/>
      <c r="AF22" s="627"/>
      <c r="AG22" s="627"/>
      <c r="AH22" s="627"/>
      <c r="AI22" s="627"/>
      <c r="AJ22" s="627"/>
      <c r="AK22" s="627"/>
      <c r="AL22" s="628">
        <v>79.900000000000006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286017</v>
      </c>
      <c r="S23" s="624"/>
      <c r="T23" s="624"/>
      <c r="U23" s="624"/>
      <c r="V23" s="624"/>
      <c r="W23" s="624"/>
      <c r="X23" s="624"/>
      <c r="Y23" s="625"/>
      <c r="Z23" s="626">
        <v>4.5999999999999996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1182836</v>
      </c>
      <c r="CS24" s="613"/>
      <c r="CT24" s="613"/>
      <c r="CU24" s="613"/>
      <c r="CV24" s="613"/>
      <c r="CW24" s="613"/>
      <c r="CX24" s="613"/>
      <c r="CY24" s="614"/>
      <c r="CZ24" s="617">
        <v>21.8</v>
      </c>
      <c r="DA24" s="618"/>
      <c r="DB24" s="618"/>
      <c r="DC24" s="634"/>
      <c r="DD24" s="653">
        <v>1005419</v>
      </c>
      <c r="DE24" s="613"/>
      <c r="DF24" s="613"/>
      <c r="DG24" s="613"/>
      <c r="DH24" s="613"/>
      <c r="DI24" s="613"/>
      <c r="DJ24" s="613"/>
      <c r="DK24" s="614"/>
      <c r="DL24" s="653">
        <v>957243</v>
      </c>
      <c r="DM24" s="613"/>
      <c r="DN24" s="613"/>
      <c r="DO24" s="613"/>
      <c r="DP24" s="613"/>
      <c r="DQ24" s="613"/>
      <c r="DR24" s="613"/>
      <c r="DS24" s="613"/>
      <c r="DT24" s="613"/>
      <c r="DU24" s="613"/>
      <c r="DV24" s="614"/>
      <c r="DW24" s="617">
        <v>48</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2271802</v>
      </c>
      <c r="S25" s="624"/>
      <c r="T25" s="624"/>
      <c r="U25" s="624"/>
      <c r="V25" s="624"/>
      <c r="W25" s="624"/>
      <c r="X25" s="624"/>
      <c r="Y25" s="625"/>
      <c r="Z25" s="626">
        <v>36.5</v>
      </c>
      <c r="AA25" s="626"/>
      <c r="AB25" s="626"/>
      <c r="AC25" s="626"/>
      <c r="AD25" s="627">
        <v>1985785</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509026</v>
      </c>
      <c r="CS25" s="654"/>
      <c r="CT25" s="654"/>
      <c r="CU25" s="654"/>
      <c r="CV25" s="654"/>
      <c r="CW25" s="654"/>
      <c r="CX25" s="654"/>
      <c r="CY25" s="655"/>
      <c r="CZ25" s="628">
        <v>9.4</v>
      </c>
      <c r="DA25" s="656"/>
      <c r="DB25" s="656"/>
      <c r="DC25" s="658"/>
      <c r="DD25" s="632">
        <v>434569</v>
      </c>
      <c r="DE25" s="654"/>
      <c r="DF25" s="654"/>
      <c r="DG25" s="654"/>
      <c r="DH25" s="654"/>
      <c r="DI25" s="654"/>
      <c r="DJ25" s="654"/>
      <c r="DK25" s="655"/>
      <c r="DL25" s="632">
        <v>424079</v>
      </c>
      <c r="DM25" s="654"/>
      <c r="DN25" s="654"/>
      <c r="DO25" s="654"/>
      <c r="DP25" s="654"/>
      <c r="DQ25" s="654"/>
      <c r="DR25" s="654"/>
      <c r="DS25" s="654"/>
      <c r="DT25" s="654"/>
      <c r="DU25" s="654"/>
      <c r="DV25" s="655"/>
      <c r="DW25" s="628">
        <v>21.3</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253392</v>
      </c>
      <c r="CS26" s="624"/>
      <c r="CT26" s="624"/>
      <c r="CU26" s="624"/>
      <c r="CV26" s="624"/>
      <c r="CW26" s="624"/>
      <c r="CX26" s="624"/>
      <c r="CY26" s="625"/>
      <c r="CZ26" s="628">
        <v>4.7</v>
      </c>
      <c r="DA26" s="656"/>
      <c r="DB26" s="656"/>
      <c r="DC26" s="658"/>
      <c r="DD26" s="632">
        <v>248662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3700</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253901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180845</v>
      </c>
      <c r="CS27" s="654"/>
      <c r="CT27" s="654"/>
      <c r="CU27" s="654"/>
      <c r="CV27" s="654"/>
      <c r="CW27" s="654"/>
      <c r="CX27" s="654"/>
      <c r="CY27" s="655"/>
      <c r="CZ27" s="628">
        <v>3.3</v>
      </c>
      <c r="DA27" s="656"/>
      <c r="DB27" s="656"/>
      <c r="DC27" s="658"/>
      <c r="DD27" s="632">
        <v>77885</v>
      </c>
      <c r="DE27" s="654"/>
      <c r="DF27" s="654"/>
      <c r="DG27" s="654"/>
      <c r="DH27" s="654"/>
      <c r="DI27" s="654"/>
      <c r="DJ27" s="654"/>
      <c r="DK27" s="655"/>
      <c r="DL27" s="632">
        <v>40199</v>
      </c>
      <c r="DM27" s="654"/>
      <c r="DN27" s="654"/>
      <c r="DO27" s="654"/>
      <c r="DP27" s="654"/>
      <c r="DQ27" s="654"/>
      <c r="DR27" s="654"/>
      <c r="DS27" s="654"/>
      <c r="DT27" s="654"/>
      <c r="DU27" s="654"/>
      <c r="DV27" s="655"/>
      <c r="DW27" s="628">
        <v>2</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27957</v>
      </c>
      <c r="S28" s="624"/>
      <c r="T28" s="624"/>
      <c r="U28" s="624"/>
      <c r="V28" s="624"/>
      <c r="W28" s="624"/>
      <c r="X28" s="624"/>
      <c r="Y28" s="625"/>
      <c r="Z28" s="626">
        <v>0.4</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492965</v>
      </c>
      <c r="CS28" s="624"/>
      <c r="CT28" s="624"/>
      <c r="CU28" s="624"/>
      <c r="CV28" s="624"/>
      <c r="CW28" s="624"/>
      <c r="CX28" s="624"/>
      <c r="CY28" s="625"/>
      <c r="CZ28" s="628">
        <v>9.1</v>
      </c>
      <c r="DA28" s="656"/>
      <c r="DB28" s="656"/>
      <c r="DC28" s="658"/>
      <c r="DD28" s="632">
        <v>492965</v>
      </c>
      <c r="DE28" s="624"/>
      <c r="DF28" s="624"/>
      <c r="DG28" s="624"/>
      <c r="DH28" s="624"/>
      <c r="DI28" s="624"/>
      <c r="DJ28" s="624"/>
      <c r="DK28" s="625"/>
      <c r="DL28" s="632">
        <v>492965</v>
      </c>
      <c r="DM28" s="624"/>
      <c r="DN28" s="624"/>
      <c r="DO28" s="624"/>
      <c r="DP28" s="624"/>
      <c r="DQ28" s="624"/>
      <c r="DR28" s="624"/>
      <c r="DS28" s="624"/>
      <c r="DT28" s="624"/>
      <c r="DU28" s="624"/>
      <c r="DV28" s="625"/>
      <c r="DW28" s="628">
        <v>24.7</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1697</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492965</v>
      </c>
      <c r="CS29" s="654"/>
      <c r="CT29" s="654"/>
      <c r="CU29" s="654"/>
      <c r="CV29" s="654"/>
      <c r="CW29" s="654"/>
      <c r="CX29" s="654"/>
      <c r="CY29" s="655"/>
      <c r="CZ29" s="628">
        <v>9.1</v>
      </c>
      <c r="DA29" s="656"/>
      <c r="DB29" s="656"/>
      <c r="DC29" s="658"/>
      <c r="DD29" s="632">
        <v>492965</v>
      </c>
      <c r="DE29" s="654"/>
      <c r="DF29" s="654"/>
      <c r="DG29" s="654"/>
      <c r="DH29" s="654"/>
      <c r="DI29" s="654"/>
      <c r="DJ29" s="654"/>
      <c r="DK29" s="655"/>
      <c r="DL29" s="632">
        <v>492965</v>
      </c>
      <c r="DM29" s="654"/>
      <c r="DN29" s="654"/>
      <c r="DO29" s="654"/>
      <c r="DP29" s="654"/>
      <c r="DQ29" s="654"/>
      <c r="DR29" s="654"/>
      <c r="DS29" s="654"/>
      <c r="DT29" s="654"/>
      <c r="DU29" s="654"/>
      <c r="DV29" s="655"/>
      <c r="DW29" s="628">
        <v>24.7</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965315</v>
      </c>
      <c r="S30" s="624"/>
      <c r="T30" s="624"/>
      <c r="U30" s="624"/>
      <c r="V30" s="624"/>
      <c r="W30" s="624"/>
      <c r="X30" s="624"/>
      <c r="Y30" s="625"/>
      <c r="Z30" s="626">
        <v>15.5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487684</v>
      </c>
      <c r="CS30" s="624"/>
      <c r="CT30" s="624"/>
      <c r="CU30" s="624"/>
      <c r="CV30" s="624"/>
      <c r="CW30" s="624"/>
      <c r="CX30" s="624"/>
      <c r="CY30" s="625"/>
      <c r="CZ30" s="628">
        <v>9</v>
      </c>
      <c r="DA30" s="656"/>
      <c r="DB30" s="656"/>
      <c r="DC30" s="658"/>
      <c r="DD30" s="632">
        <v>487684</v>
      </c>
      <c r="DE30" s="624"/>
      <c r="DF30" s="624"/>
      <c r="DG30" s="624"/>
      <c r="DH30" s="624"/>
      <c r="DI30" s="624"/>
      <c r="DJ30" s="624"/>
      <c r="DK30" s="625"/>
      <c r="DL30" s="632">
        <v>487684</v>
      </c>
      <c r="DM30" s="624"/>
      <c r="DN30" s="624"/>
      <c r="DO30" s="624"/>
      <c r="DP30" s="624"/>
      <c r="DQ30" s="624"/>
      <c r="DR30" s="624"/>
      <c r="DS30" s="624"/>
      <c r="DT30" s="624"/>
      <c r="DU30" s="624"/>
      <c r="DV30" s="625"/>
      <c r="DW30" s="628">
        <v>24.4</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7" t="s">
        <v>298</v>
      </c>
      <c r="AQ31" s="668"/>
      <c r="AR31" s="668"/>
      <c r="AS31" s="668"/>
      <c r="AT31" s="673" t="s">
        <v>299</v>
      </c>
      <c r="AU31" s="218"/>
      <c r="AV31" s="218"/>
      <c r="AW31" s="218"/>
      <c r="AX31" s="609" t="s">
        <v>177</v>
      </c>
      <c r="AY31" s="610"/>
      <c r="AZ31" s="610"/>
      <c r="BA31" s="610"/>
      <c r="BB31" s="610"/>
      <c r="BC31" s="610"/>
      <c r="BD31" s="610"/>
      <c r="BE31" s="610"/>
      <c r="BF31" s="611"/>
      <c r="BG31" s="676">
        <v>99.9</v>
      </c>
      <c r="BH31" s="677"/>
      <c r="BI31" s="677"/>
      <c r="BJ31" s="677"/>
      <c r="BK31" s="677"/>
      <c r="BL31" s="677"/>
      <c r="BM31" s="618">
        <v>99.3</v>
      </c>
      <c r="BN31" s="677"/>
      <c r="BO31" s="677"/>
      <c r="BP31" s="677"/>
      <c r="BQ31" s="678"/>
      <c r="BR31" s="676">
        <v>99.8</v>
      </c>
      <c r="BS31" s="677"/>
      <c r="BT31" s="677"/>
      <c r="BU31" s="677"/>
      <c r="BV31" s="677"/>
      <c r="BW31" s="677"/>
      <c r="BX31" s="618">
        <v>99.1</v>
      </c>
      <c r="BY31" s="677"/>
      <c r="BZ31" s="677"/>
      <c r="CA31" s="677"/>
      <c r="CB31" s="678"/>
      <c r="CD31" s="663"/>
      <c r="CE31" s="664"/>
      <c r="CF31" s="620" t="s">
        <v>300</v>
      </c>
      <c r="CG31" s="621"/>
      <c r="CH31" s="621"/>
      <c r="CI31" s="621"/>
      <c r="CJ31" s="621"/>
      <c r="CK31" s="621"/>
      <c r="CL31" s="621"/>
      <c r="CM31" s="621"/>
      <c r="CN31" s="621"/>
      <c r="CO31" s="621"/>
      <c r="CP31" s="621"/>
      <c r="CQ31" s="622"/>
      <c r="CR31" s="623">
        <v>5281</v>
      </c>
      <c r="CS31" s="654"/>
      <c r="CT31" s="654"/>
      <c r="CU31" s="654"/>
      <c r="CV31" s="654"/>
      <c r="CW31" s="654"/>
      <c r="CX31" s="654"/>
      <c r="CY31" s="655"/>
      <c r="CZ31" s="628">
        <v>0.1</v>
      </c>
      <c r="DA31" s="656"/>
      <c r="DB31" s="656"/>
      <c r="DC31" s="658"/>
      <c r="DD31" s="632">
        <v>5281</v>
      </c>
      <c r="DE31" s="654"/>
      <c r="DF31" s="654"/>
      <c r="DG31" s="654"/>
      <c r="DH31" s="654"/>
      <c r="DI31" s="654"/>
      <c r="DJ31" s="654"/>
      <c r="DK31" s="655"/>
      <c r="DL31" s="632">
        <v>5281</v>
      </c>
      <c r="DM31" s="654"/>
      <c r="DN31" s="654"/>
      <c r="DO31" s="654"/>
      <c r="DP31" s="654"/>
      <c r="DQ31" s="654"/>
      <c r="DR31" s="654"/>
      <c r="DS31" s="654"/>
      <c r="DT31" s="654"/>
      <c r="DU31" s="654"/>
      <c r="DV31" s="655"/>
      <c r="DW31" s="628">
        <v>0.3</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189750</v>
      </c>
      <c r="S32" s="624"/>
      <c r="T32" s="624"/>
      <c r="U32" s="624"/>
      <c r="V32" s="624"/>
      <c r="W32" s="624"/>
      <c r="X32" s="624"/>
      <c r="Y32" s="625"/>
      <c r="Z32" s="626">
        <v>3</v>
      </c>
      <c r="AA32" s="626"/>
      <c r="AB32" s="626"/>
      <c r="AC32" s="626"/>
      <c r="AD32" s="627" t="s">
        <v>122</v>
      </c>
      <c r="AE32" s="627"/>
      <c r="AF32" s="627"/>
      <c r="AG32" s="627"/>
      <c r="AH32" s="627"/>
      <c r="AI32" s="627"/>
      <c r="AJ32" s="627"/>
      <c r="AK32" s="627"/>
      <c r="AL32" s="628" t="s">
        <v>122</v>
      </c>
      <c r="AM32" s="629"/>
      <c r="AN32" s="629"/>
      <c r="AO32" s="630"/>
      <c r="AP32" s="669"/>
      <c r="AQ32" s="670"/>
      <c r="AR32" s="670"/>
      <c r="AS32" s="670"/>
      <c r="AT32" s="674"/>
      <c r="AU32" s="214" t="s">
        <v>302</v>
      </c>
      <c r="AX32" s="620" t="s">
        <v>303</v>
      </c>
      <c r="AY32" s="621"/>
      <c r="AZ32" s="621"/>
      <c r="BA32" s="621"/>
      <c r="BB32" s="621"/>
      <c r="BC32" s="621"/>
      <c r="BD32" s="621"/>
      <c r="BE32" s="621"/>
      <c r="BF32" s="622"/>
      <c r="BG32" s="679">
        <v>100</v>
      </c>
      <c r="BH32" s="654"/>
      <c r="BI32" s="654"/>
      <c r="BJ32" s="654"/>
      <c r="BK32" s="654"/>
      <c r="BL32" s="654"/>
      <c r="BM32" s="629">
        <v>99.9</v>
      </c>
      <c r="BN32" s="654"/>
      <c r="BO32" s="654"/>
      <c r="BP32" s="654"/>
      <c r="BQ32" s="680"/>
      <c r="BR32" s="679">
        <v>99.6</v>
      </c>
      <c r="BS32" s="654"/>
      <c r="BT32" s="654"/>
      <c r="BU32" s="654"/>
      <c r="BV32" s="654"/>
      <c r="BW32" s="654"/>
      <c r="BX32" s="629">
        <v>99.5</v>
      </c>
      <c r="BY32" s="654"/>
      <c r="BZ32" s="654"/>
      <c r="CA32" s="654"/>
      <c r="CB32" s="680"/>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19196</v>
      </c>
      <c r="S33" s="624"/>
      <c r="T33" s="624"/>
      <c r="U33" s="624"/>
      <c r="V33" s="624"/>
      <c r="W33" s="624"/>
      <c r="X33" s="624"/>
      <c r="Y33" s="625"/>
      <c r="Z33" s="626">
        <v>0.3</v>
      </c>
      <c r="AA33" s="626"/>
      <c r="AB33" s="626"/>
      <c r="AC33" s="626"/>
      <c r="AD33" s="627">
        <v>1981</v>
      </c>
      <c r="AE33" s="627"/>
      <c r="AF33" s="627"/>
      <c r="AG33" s="627"/>
      <c r="AH33" s="627"/>
      <c r="AI33" s="627"/>
      <c r="AJ33" s="627"/>
      <c r="AK33" s="627"/>
      <c r="AL33" s="628">
        <v>0.1</v>
      </c>
      <c r="AM33" s="629"/>
      <c r="AN33" s="629"/>
      <c r="AO33" s="630"/>
      <c r="AP33" s="671"/>
      <c r="AQ33" s="672"/>
      <c r="AR33" s="672"/>
      <c r="AS33" s="672"/>
      <c r="AT33" s="675"/>
      <c r="AU33" s="219"/>
      <c r="AV33" s="219"/>
      <c r="AW33" s="219"/>
      <c r="AX33" s="644" t="s">
        <v>306</v>
      </c>
      <c r="AY33" s="645"/>
      <c r="AZ33" s="645"/>
      <c r="BA33" s="645"/>
      <c r="BB33" s="645"/>
      <c r="BC33" s="645"/>
      <c r="BD33" s="645"/>
      <c r="BE33" s="645"/>
      <c r="BF33" s="646"/>
      <c r="BG33" s="681">
        <v>99.9</v>
      </c>
      <c r="BH33" s="682"/>
      <c r="BI33" s="682"/>
      <c r="BJ33" s="682"/>
      <c r="BK33" s="682"/>
      <c r="BL33" s="682"/>
      <c r="BM33" s="683">
        <v>98.5</v>
      </c>
      <c r="BN33" s="682"/>
      <c r="BO33" s="682"/>
      <c r="BP33" s="682"/>
      <c r="BQ33" s="684"/>
      <c r="BR33" s="681">
        <v>99.7</v>
      </c>
      <c r="BS33" s="682"/>
      <c r="BT33" s="682"/>
      <c r="BU33" s="682"/>
      <c r="BV33" s="682"/>
      <c r="BW33" s="682"/>
      <c r="BX33" s="683">
        <v>98.3</v>
      </c>
      <c r="BY33" s="682"/>
      <c r="BZ33" s="682"/>
      <c r="CA33" s="682"/>
      <c r="CB33" s="684"/>
      <c r="CD33" s="620" t="s">
        <v>307</v>
      </c>
      <c r="CE33" s="621"/>
      <c r="CF33" s="621"/>
      <c r="CG33" s="621"/>
      <c r="CH33" s="621"/>
      <c r="CI33" s="621"/>
      <c r="CJ33" s="621"/>
      <c r="CK33" s="621"/>
      <c r="CL33" s="621"/>
      <c r="CM33" s="621"/>
      <c r="CN33" s="621"/>
      <c r="CO33" s="621"/>
      <c r="CP33" s="621"/>
      <c r="CQ33" s="622"/>
      <c r="CR33" s="623">
        <v>2754139</v>
      </c>
      <c r="CS33" s="654"/>
      <c r="CT33" s="654"/>
      <c r="CU33" s="654"/>
      <c r="CV33" s="654"/>
      <c r="CW33" s="654"/>
      <c r="CX33" s="654"/>
      <c r="CY33" s="655"/>
      <c r="CZ33" s="628">
        <v>50.7</v>
      </c>
      <c r="DA33" s="656"/>
      <c r="DB33" s="656"/>
      <c r="DC33" s="658"/>
      <c r="DD33" s="632">
        <v>1765139</v>
      </c>
      <c r="DE33" s="654"/>
      <c r="DF33" s="654"/>
      <c r="DG33" s="654"/>
      <c r="DH33" s="654"/>
      <c r="DI33" s="654"/>
      <c r="DJ33" s="654"/>
      <c r="DK33" s="655"/>
      <c r="DL33" s="632">
        <v>728652</v>
      </c>
      <c r="DM33" s="654"/>
      <c r="DN33" s="654"/>
      <c r="DO33" s="654"/>
      <c r="DP33" s="654"/>
      <c r="DQ33" s="654"/>
      <c r="DR33" s="654"/>
      <c r="DS33" s="654"/>
      <c r="DT33" s="654"/>
      <c r="DU33" s="654"/>
      <c r="DV33" s="655"/>
      <c r="DW33" s="628">
        <v>36.5</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988392</v>
      </c>
      <c r="S34" s="624"/>
      <c r="T34" s="624"/>
      <c r="U34" s="624"/>
      <c r="V34" s="624"/>
      <c r="W34" s="624"/>
      <c r="X34" s="624"/>
      <c r="Y34" s="625"/>
      <c r="Z34" s="626">
        <v>15.9</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1172269</v>
      </c>
      <c r="CS34" s="624"/>
      <c r="CT34" s="624"/>
      <c r="CU34" s="624"/>
      <c r="CV34" s="624"/>
      <c r="CW34" s="624"/>
      <c r="CX34" s="624"/>
      <c r="CY34" s="625"/>
      <c r="CZ34" s="628">
        <v>21.6</v>
      </c>
      <c r="DA34" s="656"/>
      <c r="DB34" s="656"/>
      <c r="DC34" s="658"/>
      <c r="DD34" s="632">
        <v>964752</v>
      </c>
      <c r="DE34" s="624"/>
      <c r="DF34" s="624"/>
      <c r="DG34" s="624"/>
      <c r="DH34" s="624"/>
      <c r="DI34" s="624"/>
      <c r="DJ34" s="624"/>
      <c r="DK34" s="625"/>
      <c r="DL34" s="632">
        <v>277418</v>
      </c>
      <c r="DM34" s="624"/>
      <c r="DN34" s="624"/>
      <c r="DO34" s="624"/>
      <c r="DP34" s="624"/>
      <c r="DQ34" s="624"/>
      <c r="DR34" s="624"/>
      <c r="DS34" s="624"/>
      <c r="DT34" s="624"/>
      <c r="DU34" s="624"/>
      <c r="DV34" s="625"/>
      <c r="DW34" s="628">
        <v>13.9</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427594</v>
      </c>
      <c r="S35" s="624"/>
      <c r="T35" s="624"/>
      <c r="U35" s="624"/>
      <c r="V35" s="624"/>
      <c r="W35" s="624"/>
      <c r="X35" s="624"/>
      <c r="Y35" s="625"/>
      <c r="Z35" s="626">
        <v>6.9</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42146</v>
      </c>
      <c r="CS35" s="654"/>
      <c r="CT35" s="654"/>
      <c r="CU35" s="654"/>
      <c r="CV35" s="654"/>
      <c r="CW35" s="654"/>
      <c r="CX35" s="654"/>
      <c r="CY35" s="655"/>
      <c r="CZ35" s="628">
        <v>0.8</v>
      </c>
      <c r="DA35" s="656"/>
      <c r="DB35" s="656"/>
      <c r="DC35" s="658"/>
      <c r="DD35" s="632">
        <v>31403</v>
      </c>
      <c r="DE35" s="654"/>
      <c r="DF35" s="654"/>
      <c r="DG35" s="654"/>
      <c r="DH35" s="654"/>
      <c r="DI35" s="654"/>
      <c r="DJ35" s="654"/>
      <c r="DK35" s="655"/>
      <c r="DL35" s="632">
        <v>25091</v>
      </c>
      <c r="DM35" s="654"/>
      <c r="DN35" s="654"/>
      <c r="DO35" s="654"/>
      <c r="DP35" s="654"/>
      <c r="DQ35" s="654"/>
      <c r="DR35" s="654"/>
      <c r="DS35" s="654"/>
      <c r="DT35" s="654"/>
      <c r="DU35" s="654"/>
      <c r="DV35" s="655"/>
      <c r="DW35" s="628">
        <v>1.3</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692536</v>
      </c>
      <c r="S36" s="624"/>
      <c r="T36" s="624"/>
      <c r="U36" s="624"/>
      <c r="V36" s="624"/>
      <c r="W36" s="624"/>
      <c r="X36" s="624"/>
      <c r="Y36" s="625"/>
      <c r="Z36" s="626">
        <v>11.1</v>
      </c>
      <c r="AA36" s="626"/>
      <c r="AB36" s="626"/>
      <c r="AC36" s="626"/>
      <c r="AD36" s="627" t="s">
        <v>122</v>
      </c>
      <c r="AE36" s="627"/>
      <c r="AF36" s="627"/>
      <c r="AG36" s="627"/>
      <c r="AH36" s="627"/>
      <c r="AI36" s="627"/>
      <c r="AJ36" s="627"/>
      <c r="AK36" s="627"/>
      <c r="AL36" s="628" t="s">
        <v>122</v>
      </c>
      <c r="AM36" s="629"/>
      <c r="AN36" s="629"/>
      <c r="AO36" s="630"/>
      <c r="AP36" s="222"/>
      <c r="AQ36" s="685" t="s">
        <v>315</v>
      </c>
      <c r="AR36" s="686"/>
      <c r="AS36" s="686"/>
      <c r="AT36" s="686"/>
      <c r="AU36" s="686"/>
      <c r="AV36" s="686"/>
      <c r="AW36" s="686"/>
      <c r="AX36" s="686"/>
      <c r="AY36" s="687"/>
      <c r="AZ36" s="612">
        <v>334353</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18753</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491926</v>
      </c>
      <c r="CS36" s="624"/>
      <c r="CT36" s="624"/>
      <c r="CU36" s="624"/>
      <c r="CV36" s="624"/>
      <c r="CW36" s="624"/>
      <c r="CX36" s="624"/>
      <c r="CY36" s="625"/>
      <c r="CZ36" s="628">
        <v>9.1</v>
      </c>
      <c r="DA36" s="656"/>
      <c r="DB36" s="656"/>
      <c r="DC36" s="658"/>
      <c r="DD36" s="632">
        <v>355078</v>
      </c>
      <c r="DE36" s="624"/>
      <c r="DF36" s="624"/>
      <c r="DG36" s="624"/>
      <c r="DH36" s="624"/>
      <c r="DI36" s="624"/>
      <c r="DJ36" s="624"/>
      <c r="DK36" s="625"/>
      <c r="DL36" s="632">
        <v>186742</v>
      </c>
      <c r="DM36" s="624"/>
      <c r="DN36" s="624"/>
      <c r="DO36" s="624"/>
      <c r="DP36" s="624"/>
      <c r="DQ36" s="624"/>
      <c r="DR36" s="624"/>
      <c r="DS36" s="624"/>
      <c r="DT36" s="624"/>
      <c r="DU36" s="624"/>
      <c r="DV36" s="625"/>
      <c r="DW36" s="628">
        <v>9.4</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101478</v>
      </c>
      <c r="S37" s="624"/>
      <c r="T37" s="624"/>
      <c r="U37" s="624"/>
      <c r="V37" s="624"/>
      <c r="W37" s="624"/>
      <c r="X37" s="624"/>
      <c r="Y37" s="625"/>
      <c r="Z37" s="626">
        <v>1.6</v>
      </c>
      <c r="AA37" s="626"/>
      <c r="AB37" s="626"/>
      <c r="AC37" s="626"/>
      <c r="AD37" s="627">
        <v>12</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78978</v>
      </c>
      <c r="BA37" s="624"/>
      <c r="BB37" s="624"/>
      <c r="BC37" s="624"/>
      <c r="BD37" s="654"/>
      <c r="BE37" s="654"/>
      <c r="BF37" s="680"/>
      <c r="BG37" s="620" t="s">
        <v>320</v>
      </c>
      <c r="BH37" s="621"/>
      <c r="BI37" s="621"/>
      <c r="BJ37" s="621"/>
      <c r="BK37" s="621"/>
      <c r="BL37" s="621"/>
      <c r="BM37" s="621"/>
      <c r="BN37" s="621"/>
      <c r="BO37" s="621"/>
      <c r="BP37" s="621"/>
      <c r="BQ37" s="621"/>
      <c r="BR37" s="621"/>
      <c r="BS37" s="621"/>
      <c r="BT37" s="621"/>
      <c r="BU37" s="622"/>
      <c r="BV37" s="623">
        <v>14646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124110</v>
      </c>
      <c r="CS37" s="654"/>
      <c r="CT37" s="654"/>
      <c r="CU37" s="654"/>
      <c r="CV37" s="654"/>
      <c r="CW37" s="654"/>
      <c r="CX37" s="654"/>
      <c r="CY37" s="655"/>
      <c r="CZ37" s="628">
        <v>2.2999999999999998</v>
      </c>
      <c r="DA37" s="656"/>
      <c r="DB37" s="656"/>
      <c r="DC37" s="658"/>
      <c r="DD37" s="632">
        <v>124110</v>
      </c>
      <c r="DE37" s="654"/>
      <c r="DF37" s="654"/>
      <c r="DG37" s="654"/>
      <c r="DH37" s="654"/>
      <c r="DI37" s="654"/>
      <c r="DJ37" s="654"/>
      <c r="DK37" s="655"/>
      <c r="DL37" s="632">
        <v>101920</v>
      </c>
      <c r="DM37" s="654"/>
      <c r="DN37" s="654"/>
      <c r="DO37" s="654"/>
      <c r="DP37" s="654"/>
      <c r="DQ37" s="654"/>
      <c r="DR37" s="654"/>
      <c r="DS37" s="654"/>
      <c r="DT37" s="654"/>
      <c r="DU37" s="654"/>
      <c r="DV37" s="655"/>
      <c r="DW37" s="628">
        <v>5.0999999999999996</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534645</v>
      </c>
      <c r="S38" s="624"/>
      <c r="T38" s="624"/>
      <c r="U38" s="624"/>
      <c r="V38" s="624"/>
      <c r="W38" s="624"/>
      <c r="X38" s="624"/>
      <c r="Y38" s="625"/>
      <c r="Z38" s="626">
        <v>8.6</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75857</v>
      </c>
      <c r="BA38" s="624"/>
      <c r="BB38" s="624"/>
      <c r="BC38" s="624"/>
      <c r="BD38" s="654"/>
      <c r="BE38" s="654"/>
      <c r="BF38" s="680"/>
      <c r="BG38" s="620" t="s">
        <v>324</v>
      </c>
      <c r="BH38" s="621"/>
      <c r="BI38" s="621"/>
      <c r="BJ38" s="621"/>
      <c r="BK38" s="621"/>
      <c r="BL38" s="621"/>
      <c r="BM38" s="621"/>
      <c r="BN38" s="621"/>
      <c r="BO38" s="621"/>
      <c r="BP38" s="621"/>
      <c r="BQ38" s="621"/>
      <c r="BR38" s="621"/>
      <c r="BS38" s="621"/>
      <c r="BT38" s="621"/>
      <c r="BU38" s="622"/>
      <c r="BV38" s="623">
        <v>292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323502</v>
      </c>
      <c r="CS38" s="624"/>
      <c r="CT38" s="624"/>
      <c r="CU38" s="624"/>
      <c r="CV38" s="624"/>
      <c r="CW38" s="624"/>
      <c r="CX38" s="624"/>
      <c r="CY38" s="625"/>
      <c r="CZ38" s="628">
        <v>6</v>
      </c>
      <c r="DA38" s="656"/>
      <c r="DB38" s="656"/>
      <c r="DC38" s="658"/>
      <c r="DD38" s="632">
        <v>239483</v>
      </c>
      <c r="DE38" s="624"/>
      <c r="DF38" s="624"/>
      <c r="DG38" s="624"/>
      <c r="DH38" s="624"/>
      <c r="DI38" s="624"/>
      <c r="DJ38" s="624"/>
      <c r="DK38" s="625"/>
      <c r="DL38" s="632">
        <v>239401</v>
      </c>
      <c r="DM38" s="624"/>
      <c r="DN38" s="624"/>
      <c r="DO38" s="624"/>
      <c r="DP38" s="624"/>
      <c r="DQ38" s="624"/>
      <c r="DR38" s="624"/>
      <c r="DS38" s="624"/>
      <c r="DT38" s="624"/>
      <c r="DU38" s="624"/>
      <c r="DV38" s="625"/>
      <c r="DW38" s="628">
        <v>12</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v>10851</v>
      </c>
      <c r="BA39" s="624"/>
      <c r="BB39" s="624"/>
      <c r="BC39" s="624"/>
      <c r="BD39" s="654"/>
      <c r="BE39" s="654"/>
      <c r="BF39" s="680"/>
      <c r="BG39" s="620" t="s">
        <v>328</v>
      </c>
      <c r="BH39" s="621"/>
      <c r="BI39" s="621"/>
      <c r="BJ39" s="621"/>
      <c r="BK39" s="621"/>
      <c r="BL39" s="621"/>
      <c r="BM39" s="621"/>
      <c r="BN39" s="621"/>
      <c r="BO39" s="621"/>
      <c r="BP39" s="621"/>
      <c r="BQ39" s="621"/>
      <c r="BR39" s="621"/>
      <c r="BS39" s="621"/>
      <c r="BT39" s="621"/>
      <c r="BU39" s="622"/>
      <c r="BV39" s="623">
        <v>458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692465</v>
      </c>
      <c r="CS39" s="654"/>
      <c r="CT39" s="654"/>
      <c r="CU39" s="654"/>
      <c r="CV39" s="654"/>
      <c r="CW39" s="654"/>
      <c r="CX39" s="654"/>
      <c r="CY39" s="655"/>
      <c r="CZ39" s="628">
        <v>12.7</v>
      </c>
      <c r="DA39" s="656"/>
      <c r="DB39" s="656"/>
      <c r="DC39" s="658"/>
      <c r="DD39" s="632">
        <v>172592</v>
      </c>
      <c r="DE39" s="654"/>
      <c r="DF39" s="654"/>
      <c r="DG39" s="654"/>
      <c r="DH39" s="654"/>
      <c r="DI39" s="654"/>
      <c r="DJ39" s="654"/>
      <c r="DK39" s="655"/>
      <c r="DL39" s="632" t="s">
        <v>122</v>
      </c>
      <c r="DM39" s="654"/>
      <c r="DN39" s="654"/>
      <c r="DO39" s="654"/>
      <c r="DP39" s="654"/>
      <c r="DQ39" s="654"/>
      <c r="DR39" s="654"/>
      <c r="DS39" s="654"/>
      <c r="DT39" s="654"/>
      <c r="DU39" s="654"/>
      <c r="DV39" s="65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7145</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4"/>
      <c r="BE40" s="654"/>
      <c r="BF40" s="680"/>
      <c r="BG40" s="669" t="s">
        <v>332</v>
      </c>
      <c r="BH40" s="670"/>
      <c r="BI40" s="670"/>
      <c r="BJ40" s="670"/>
      <c r="BK40" s="670"/>
      <c r="BL40" s="223"/>
      <c r="BM40" s="621" t="s">
        <v>333</v>
      </c>
      <c r="BN40" s="621"/>
      <c r="BO40" s="621"/>
      <c r="BP40" s="621"/>
      <c r="BQ40" s="621"/>
      <c r="BR40" s="621"/>
      <c r="BS40" s="621"/>
      <c r="BT40" s="621"/>
      <c r="BU40" s="622"/>
      <c r="BV40" s="623">
        <v>80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31831</v>
      </c>
      <c r="CS40" s="624"/>
      <c r="CT40" s="624"/>
      <c r="CU40" s="624"/>
      <c r="CV40" s="624"/>
      <c r="CW40" s="624"/>
      <c r="CX40" s="624"/>
      <c r="CY40" s="625"/>
      <c r="CZ40" s="628">
        <v>0.6</v>
      </c>
      <c r="DA40" s="656"/>
      <c r="DB40" s="656"/>
      <c r="DC40" s="658"/>
      <c r="DD40" s="632">
        <v>1831</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4" t="s">
        <v>335</v>
      </c>
      <c r="C41" s="645"/>
      <c r="D41" s="645"/>
      <c r="E41" s="645"/>
      <c r="F41" s="645"/>
      <c r="G41" s="645"/>
      <c r="H41" s="645"/>
      <c r="I41" s="645"/>
      <c r="J41" s="645"/>
      <c r="K41" s="645"/>
      <c r="L41" s="645"/>
      <c r="M41" s="645"/>
      <c r="N41" s="645"/>
      <c r="O41" s="645"/>
      <c r="P41" s="645"/>
      <c r="Q41" s="646"/>
      <c r="R41" s="698">
        <v>6224062</v>
      </c>
      <c r="S41" s="699"/>
      <c r="T41" s="699"/>
      <c r="U41" s="699"/>
      <c r="V41" s="699"/>
      <c r="W41" s="699"/>
      <c r="X41" s="699"/>
      <c r="Y41" s="700"/>
      <c r="Z41" s="701">
        <v>100</v>
      </c>
      <c r="AA41" s="701"/>
      <c r="AB41" s="701"/>
      <c r="AC41" s="701"/>
      <c r="AD41" s="702">
        <v>1987778</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29999</v>
      </c>
      <c r="BA41" s="624"/>
      <c r="BB41" s="624"/>
      <c r="BC41" s="624"/>
      <c r="BD41" s="654"/>
      <c r="BE41" s="654"/>
      <c r="BF41" s="680"/>
      <c r="BG41" s="669"/>
      <c r="BH41" s="670"/>
      <c r="BI41" s="670"/>
      <c r="BJ41" s="670"/>
      <c r="BK41" s="670"/>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4"/>
      <c r="CT41" s="654"/>
      <c r="CU41" s="654"/>
      <c r="CV41" s="654"/>
      <c r="CW41" s="654"/>
      <c r="CX41" s="654"/>
      <c r="CY41" s="655"/>
      <c r="CZ41" s="628" t="s">
        <v>122</v>
      </c>
      <c r="DA41" s="656"/>
      <c r="DB41" s="656"/>
      <c r="DC41" s="658"/>
      <c r="DD41" s="632" t="s">
        <v>122</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138668</v>
      </c>
      <c r="BA42" s="699"/>
      <c r="BB42" s="699"/>
      <c r="BC42" s="699"/>
      <c r="BD42" s="682"/>
      <c r="BE42" s="682"/>
      <c r="BF42" s="684"/>
      <c r="BG42" s="671"/>
      <c r="BH42" s="672"/>
      <c r="BI42" s="672"/>
      <c r="BJ42" s="672"/>
      <c r="BK42" s="672"/>
      <c r="BL42" s="224"/>
      <c r="BM42" s="645" t="s">
        <v>340</v>
      </c>
      <c r="BN42" s="645"/>
      <c r="BO42" s="645"/>
      <c r="BP42" s="645"/>
      <c r="BQ42" s="645"/>
      <c r="BR42" s="645"/>
      <c r="BS42" s="645"/>
      <c r="BT42" s="645"/>
      <c r="BU42" s="646"/>
      <c r="BV42" s="698">
        <v>364</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1495367</v>
      </c>
      <c r="CS42" s="654"/>
      <c r="CT42" s="654"/>
      <c r="CU42" s="654"/>
      <c r="CV42" s="654"/>
      <c r="CW42" s="654"/>
      <c r="CX42" s="654"/>
      <c r="CY42" s="655"/>
      <c r="CZ42" s="628">
        <v>27.5</v>
      </c>
      <c r="DA42" s="656"/>
      <c r="DB42" s="656"/>
      <c r="DC42" s="658"/>
      <c r="DD42" s="632">
        <v>156379</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16498</v>
      </c>
      <c r="CS43" s="654"/>
      <c r="CT43" s="654"/>
      <c r="CU43" s="654"/>
      <c r="CV43" s="654"/>
      <c r="CW43" s="654"/>
      <c r="CX43" s="654"/>
      <c r="CY43" s="655"/>
      <c r="CZ43" s="628">
        <v>0.3</v>
      </c>
      <c r="DA43" s="656"/>
      <c r="DB43" s="656"/>
      <c r="DC43" s="658"/>
      <c r="DD43" s="632">
        <v>16498</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790624</v>
      </c>
      <c r="CS44" s="624"/>
      <c r="CT44" s="624"/>
      <c r="CU44" s="624"/>
      <c r="CV44" s="624"/>
      <c r="CW44" s="624"/>
      <c r="CX44" s="624"/>
      <c r="CY44" s="625"/>
      <c r="CZ44" s="628">
        <v>14.6</v>
      </c>
      <c r="DA44" s="629"/>
      <c r="DB44" s="629"/>
      <c r="DC44" s="635"/>
      <c r="DD44" s="632">
        <v>65618</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540311</v>
      </c>
      <c r="CS45" s="654"/>
      <c r="CT45" s="654"/>
      <c r="CU45" s="654"/>
      <c r="CV45" s="654"/>
      <c r="CW45" s="654"/>
      <c r="CX45" s="654"/>
      <c r="CY45" s="655"/>
      <c r="CZ45" s="628">
        <v>9.9</v>
      </c>
      <c r="DA45" s="656"/>
      <c r="DB45" s="656"/>
      <c r="DC45" s="658"/>
      <c r="DD45" s="632">
        <v>35426</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348</v>
      </c>
      <c r="CG46" s="621"/>
      <c r="CH46" s="621"/>
      <c r="CI46" s="621"/>
      <c r="CJ46" s="621"/>
      <c r="CK46" s="621"/>
      <c r="CL46" s="621"/>
      <c r="CM46" s="621"/>
      <c r="CN46" s="621"/>
      <c r="CO46" s="621"/>
      <c r="CP46" s="621"/>
      <c r="CQ46" s="622"/>
      <c r="CR46" s="623">
        <v>249806</v>
      </c>
      <c r="CS46" s="624"/>
      <c r="CT46" s="624"/>
      <c r="CU46" s="624"/>
      <c r="CV46" s="624"/>
      <c r="CW46" s="624"/>
      <c r="CX46" s="624"/>
      <c r="CY46" s="625"/>
      <c r="CZ46" s="628">
        <v>4.5999999999999996</v>
      </c>
      <c r="DA46" s="629"/>
      <c r="DB46" s="629"/>
      <c r="DC46" s="635"/>
      <c r="DD46" s="632">
        <v>29685</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349</v>
      </c>
      <c r="CG47" s="621"/>
      <c r="CH47" s="621"/>
      <c r="CI47" s="621"/>
      <c r="CJ47" s="621"/>
      <c r="CK47" s="621"/>
      <c r="CL47" s="621"/>
      <c r="CM47" s="621"/>
      <c r="CN47" s="621"/>
      <c r="CO47" s="621"/>
      <c r="CP47" s="621"/>
      <c r="CQ47" s="622"/>
      <c r="CR47" s="623">
        <v>704743</v>
      </c>
      <c r="CS47" s="654"/>
      <c r="CT47" s="654"/>
      <c r="CU47" s="654"/>
      <c r="CV47" s="654"/>
      <c r="CW47" s="654"/>
      <c r="CX47" s="654"/>
      <c r="CY47" s="655"/>
      <c r="CZ47" s="628">
        <v>13</v>
      </c>
      <c r="DA47" s="656"/>
      <c r="DB47" s="656"/>
      <c r="DC47" s="658"/>
      <c r="DD47" s="632">
        <v>90761</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351</v>
      </c>
      <c r="CE49" s="645"/>
      <c r="CF49" s="645"/>
      <c r="CG49" s="645"/>
      <c r="CH49" s="645"/>
      <c r="CI49" s="645"/>
      <c r="CJ49" s="645"/>
      <c r="CK49" s="645"/>
      <c r="CL49" s="645"/>
      <c r="CM49" s="645"/>
      <c r="CN49" s="645"/>
      <c r="CO49" s="645"/>
      <c r="CP49" s="645"/>
      <c r="CQ49" s="646"/>
      <c r="CR49" s="698">
        <v>5432342</v>
      </c>
      <c r="CS49" s="682"/>
      <c r="CT49" s="682"/>
      <c r="CU49" s="682"/>
      <c r="CV49" s="682"/>
      <c r="CW49" s="682"/>
      <c r="CX49" s="682"/>
      <c r="CY49" s="711"/>
      <c r="CZ49" s="703">
        <v>100</v>
      </c>
      <c r="DA49" s="712"/>
      <c r="DB49" s="712"/>
      <c r="DC49" s="713"/>
      <c r="DD49" s="714">
        <v>2926937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1A3PPDnWlwIzEh1ErNQtbkKyLMnRhSXQwSMQYVvKIV17dNRnRgpLK2/+4VTdNu0KcetpsLgRPoIXucrK7GZpAw==" saltValue="7OKKQ2/T3zUXwREfxphDvA=="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election activeCell="DG102" sqref="DG102:DK102"/>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35" t="s">
        <v>352</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36" t="s">
        <v>353</v>
      </c>
      <c r="DK2" s="737"/>
      <c r="DL2" s="737"/>
      <c r="DM2" s="737"/>
      <c r="DN2" s="737"/>
      <c r="DO2" s="738"/>
      <c r="DP2" s="228"/>
      <c r="DQ2" s="736" t="s">
        <v>354</v>
      </c>
      <c r="DR2" s="737"/>
      <c r="DS2" s="737"/>
      <c r="DT2" s="737"/>
      <c r="DU2" s="737"/>
      <c r="DV2" s="737"/>
      <c r="DW2" s="737"/>
      <c r="DX2" s="737"/>
      <c r="DY2" s="737"/>
      <c r="DZ2" s="738"/>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39" t="s">
        <v>355</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32"/>
      <c r="BA4" s="232"/>
      <c r="BB4" s="232"/>
      <c r="BC4" s="232"/>
      <c r="BD4" s="232"/>
      <c r="BE4" s="233"/>
      <c r="BF4" s="233"/>
      <c r="BG4" s="233"/>
      <c r="BH4" s="233"/>
      <c r="BI4" s="233"/>
      <c r="BJ4" s="233"/>
      <c r="BK4" s="233"/>
      <c r="BL4" s="233"/>
      <c r="BM4" s="233"/>
      <c r="BN4" s="233"/>
      <c r="BO4" s="233"/>
      <c r="BP4" s="233"/>
      <c r="BQ4" s="740" t="s">
        <v>356</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34"/>
    </row>
    <row r="5" spans="1:131" s="235" customFormat="1" ht="26.25" customHeight="1" x14ac:dyDescent="0.15">
      <c r="A5" s="729" t="s">
        <v>357</v>
      </c>
      <c r="B5" s="730"/>
      <c r="C5" s="730"/>
      <c r="D5" s="730"/>
      <c r="E5" s="730"/>
      <c r="F5" s="730"/>
      <c r="G5" s="730"/>
      <c r="H5" s="730"/>
      <c r="I5" s="730"/>
      <c r="J5" s="730"/>
      <c r="K5" s="730"/>
      <c r="L5" s="730"/>
      <c r="M5" s="730"/>
      <c r="N5" s="730"/>
      <c r="O5" s="730"/>
      <c r="P5" s="731"/>
      <c r="Q5" s="725" t="s">
        <v>358</v>
      </c>
      <c r="R5" s="721"/>
      <c r="S5" s="721"/>
      <c r="T5" s="721"/>
      <c r="U5" s="722"/>
      <c r="V5" s="725" t="s">
        <v>359</v>
      </c>
      <c r="W5" s="721"/>
      <c r="X5" s="721"/>
      <c r="Y5" s="721"/>
      <c r="Z5" s="722"/>
      <c r="AA5" s="725" t="s">
        <v>360</v>
      </c>
      <c r="AB5" s="721"/>
      <c r="AC5" s="721"/>
      <c r="AD5" s="721"/>
      <c r="AE5" s="721"/>
      <c r="AF5" s="741" t="s">
        <v>361</v>
      </c>
      <c r="AG5" s="721"/>
      <c r="AH5" s="721"/>
      <c r="AI5" s="721"/>
      <c r="AJ5" s="727"/>
      <c r="AK5" s="721" t="s">
        <v>362</v>
      </c>
      <c r="AL5" s="721"/>
      <c r="AM5" s="721"/>
      <c r="AN5" s="721"/>
      <c r="AO5" s="722"/>
      <c r="AP5" s="725" t="s">
        <v>363</v>
      </c>
      <c r="AQ5" s="721"/>
      <c r="AR5" s="721"/>
      <c r="AS5" s="721"/>
      <c r="AT5" s="722"/>
      <c r="AU5" s="725" t="s">
        <v>364</v>
      </c>
      <c r="AV5" s="721"/>
      <c r="AW5" s="721"/>
      <c r="AX5" s="721"/>
      <c r="AY5" s="727"/>
      <c r="AZ5" s="232"/>
      <c r="BA5" s="232"/>
      <c r="BB5" s="232"/>
      <c r="BC5" s="232"/>
      <c r="BD5" s="232"/>
      <c r="BE5" s="233"/>
      <c r="BF5" s="233"/>
      <c r="BG5" s="233"/>
      <c r="BH5" s="233"/>
      <c r="BI5" s="233"/>
      <c r="BJ5" s="233"/>
      <c r="BK5" s="233"/>
      <c r="BL5" s="233"/>
      <c r="BM5" s="233"/>
      <c r="BN5" s="233"/>
      <c r="BO5" s="233"/>
      <c r="BP5" s="233"/>
      <c r="BQ5" s="729" t="s">
        <v>365</v>
      </c>
      <c r="BR5" s="730"/>
      <c r="BS5" s="730"/>
      <c r="BT5" s="730"/>
      <c r="BU5" s="730"/>
      <c r="BV5" s="730"/>
      <c r="BW5" s="730"/>
      <c r="BX5" s="730"/>
      <c r="BY5" s="730"/>
      <c r="BZ5" s="730"/>
      <c r="CA5" s="730"/>
      <c r="CB5" s="730"/>
      <c r="CC5" s="730"/>
      <c r="CD5" s="730"/>
      <c r="CE5" s="730"/>
      <c r="CF5" s="730"/>
      <c r="CG5" s="731"/>
      <c r="CH5" s="725" t="s">
        <v>366</v>
      </c>
      <c r="CI5" s="721"/>
      <c r="CJ5" s="721"/>
      <c r="CK5" s="721"/>
      <c r="CL5" s="722"/>
      <c r="CM5" s="725" t="s">
        <v>367</v>
      </c>
      <c r="CN5" s="721"/>
      <c r="CO5" s="721"/>
      <c r="CP5" s="721"/>
      <c r="CQ5" s="722"/>
      <c r="CR5" s="725" t="s">
        <v>368</v>
      </c>
      <c r="CS5" s="721"/>
      <c r="CT5" s="721"/>
      <c r="CU5" s="721"/>
      <c r="CV5" s="722"/>
      <c r="CW5" s="725" t="s">
        <v>369</v>
      </c>
      <c r="CX5" s="721"/>
      <c r="CY5" s="721"/>
      <c r="CZ5" s="721"/>
      <c r="DA5" s="722"/>
      <c r="DB5" s="725" t="s">
        <v>370</v>
      </c>
      <c r="DC5" s="721"/>
      <c r="DD5" s="721"/>
      <c r="DE5" s="721"/>
      <c r="DF5" s="722"/>
      <c r="DG5" s="774" t="s">
        <v>371</v>
      </c>
      <c r="DH5" s="775"/>
      <c r="DI5" s="775"/>
      <c r="DJ5" s="775"/>
      <c r="DK5" s="776"/>
      <c r="DL5" s="774" t="s">
        <v>372</v>
      </c>
      <c r="DM5" s="775"/>
      <c r="DN5" s="775"/>
      <c r="DO5" s="775"/>
      <c r="DP5" s="776"/>
      <c r="DQ5" s="725" t="s">
        <v>373</v>
      </c>
      <c r="DR5" s="721"/>
      <c r="DS5" s="721"/>
      <c r="DT5" s="721"/>
      <c r="DU5" s="722"/>
      <c r="DV5" s="725" t="s">
        <v>364</v>
      </c>
      <c r="DW5" s="721"/>
      <c r="DX5" s="721"/>
      <c r="DY5" s="721"/>
      <c r="DZ5" s="727"/>
      <c r="EA5" s="234"/>
    </row>
    <row r="6" spans="1:131" s="235"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32"/>
      <c r="BA6" s="232"/>
      <c r="BB6" s="232"/>
      <c r="BC6" s="232"/>
      <c r="BD6" s="232"/>
      <c r="BE6" s="233"/>
      <c r="BF6" s="233"/>
      <c r="BG6" s="233"/>
      <c r="BH6" s="233"/>
      <c r="BI6" s="233"/>
      <c r="BJ6" s="233"/>
      <c r="BK6" s="233"/>
      <c r="BL6" s="233"/>
      <c r="BM6" s="233"/>
      <c r="BN6" s="233"/>
      <c r="BO6" s="233"/>
      <c r="BP6" s="233"/>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34"/>
    </row>
    <row r="7" spans="1:131" s="235" customFormat="1" ht="26.25" customHeight="1" thickTop="1" x14ac:dyDescent="0.15">
      <c r="A7" s="236">
        <v>1</v>
      </c>
      <c r="B7" s="760" t="s">
        <v>374</v>
      </c>
      <c r="C7" s="761"/>
      <c r="D7" s="761"/>
      <c r="E7" s="761"/>
      <c r="F7" s="761"/>
      <c r="G7" s="761"/>
      <c r="H7" s="761"/>
      <c r="I7" s="761"/>
      <c r="J7" s="761"/>
      <c r="K7" s="761"/>
      <c r="L7" s="761"/>
      <c r="M7" s="761"/>
      <c r="N7" s="761"/>
      <c r="O7" s="761"/>
      <c r="P7" s="762"/>
      <c r="Q7" s="763">
        <v>6230</v>
      </c>
      <c r="R7" s="764"/>
      <c r="S7" s="764"/>
      <c r="T7" s="764"/>
      <c r="U7" s="764"/>
      <c r="V7" s="764">
        <v>5433</v>
      </c>
      <c r="W7" s="764"/>
      <c r="X7" s="764"/>
      <c r="Y7" s="764"/>
      <c r="Z7" s="764"/>
      <c r="AA7" s="764">
        <v>797</v>
      </c>
      <c r="AB7" s="764"/>
      <c r="AC7" s="764"/>
      <c r="AD7" s="764"/>
      <c r="AE7" s="765"/>
      <c r="AF7" s="766">
        <v>742</v>
      </c>
      <c r="AG7" s="767"/>
      <c r="AH7" s="767"/>
      <c r="AI7" s="767"/>
      <c r="AJ7" s="768"/>
      <c r="AK7" s="769">
        <v>428</v>
      </c>
      <c r="AL7" s="770"/>
      <c r="AM7" s="770"/>
      <c r="AN7" s="770"/>
      <c r="AO7" s="770"/>
      <c r="AP7" s="770">
        <v>3580</v>
      </c>
      <c r="AQ7" s="770"/>
      <c r="AR7" s="770"/>
      <c r="AS7" s="770"/>
      <c r="AT7" s="770"/>
      <c r="AU7" s="771"/>
      <c r="AV7" s="771"/>
      <c r="AW7" s="771"/>
      <c r="AX7" s="771"/>
      <c r="AY7" s="772"/>
      <c r="AZ7" s="232"/>
      <c r="BA7" s="232"/>
      <c r="BB7" s="232"/>
      <c r="BC7" s="232"/>
      <c r="BD7" s="232"/>
      <c r="BE7" s="233"/>
      <c r="BF7" s="233"/>
      <c r="BG7" s="233"/>
      <c r="BH7" s="233"/>
      <c r="BI7" s="233"/>
      <c r="BJ7" s="233"/>
      <c r="BK7" s="233"/>
      <c r="BL7" s="233"/>
      <c r="BM7" s="233"/>
      <c r="BN7" s="233"/>
      <c r="BO7" s="233"/>
      <c r="BP7" s="233"/>
      <c r="BQ7" s="236">
        <v>1</v>
      </c>
      <c r="BR7" s="237"/>
      <c r="BS7" s="746" t="s">
        <v>555</v>
      </c>
      <c r="BT7" s="747"/>
      <c r="BU7" s="747"/>
      <c r="BV7" s="747"/>
      <c r="BW7" s="747"/>
      <c r="BX7" s="747"/>
      <c r="BY7" s="747"/>
      <c r="BZ7" s="747"/>
      <c r="CA7" s="747"/>
      <c r="CB7" s="747"/>
      <c r="CC7" s="747"/>
      <c r="CD7" s="747"/>
      <c r="CE7" s="747"/>
      <c r="CF7" s="747"/>
      <c r="CG7" s="773"/>
      <c r="CH7" s="743">
        <v>4</v>
      </c>
      <c r="CI7" s="744"/>
      <c r="CJ7" s="744"/>
      <c r="CK7" s="744"/>
      <c r="CL7" s="745"/>
      <c r="CM7" s="743">
        <v>29</v>
      </c>
      <c r="CN7" s="744"/>
      <c r="CO7" s="744"/>
      <c r="CP7" s="744"/>
      <c r="CQ7" s="745"/>
      <c r="CR7" s="743">
        <v>75</v>
      </c>
      <c r="CS7" s="744"/>
      <c r="CT7" s="744"/>
      <c r="CU7" s="744"/>
      <c r="CV7" s="745"/>
      <c r="CW7" s="743" t="s">
        <v>488</v>
      </c>
      <c r="CX7" s="744"/>
      <c r="CY7" s="744"/>
      <c r="CZ7" s="744"/>
      <c r="DA7" s="745"/>
      <c r="DB7" s="743" t="s">
        <v>488</v>
      </c>
      <c r="DC7" s="744"/>
      <c r="DD7" s="744"/>
      <c r="DE7" s="744"/>
      <c r="DF7" s="745"/>
      <c r="DG7" s="743" t="s">
        <v>488</v>
      </c>
      <c r="DH7" s="744"/>
      <c r="DI7" s="744"/>
      <c r="DJ7" s="744"/>
      <c r="DK7" s="745"/>
      <c r="DL7" s="743" t="s">
        <v>488</v>
      </c>
      <c r="DM7" s="744"/>
      <c r="DN7" s="744"/>
      <c r="DO7" s="744"/>
      <c r="DP7" s="745"/>
      <c r="DQ7" s="743" t="s">
        <v>488</v>
      </c>
      <c r="DR7" s="744"/>
      <c r="DS7" s="744"/>
      <c r="DT7" s="744"/>
      <c r="DU7" s="745"/>
      <c r="DV7" s="746"/>
      <c r="DW7" s="747"/>
      <c r="DX7" s="747"/>
      <c r="DY7" s="747"/>
      <c r="DZ7" s="748"/>
      <c r="EA7" s="234"/>
    </row>
    <row r="8" spans="1:131" s="235" customFormat="1" ht="26.25" customHeight="1" x14ac:dyDescent="0.15">
      <c r="A8" s="238">
        <v>2</v>
      </c>
      <c r="B8" s="749"/>
      <c r="C8" s="750"/>
      <c r="D8" s="750"/>
      <c r="E8" s="750"/>
      <c r="F8" s="750"/>
      <c r="G8" s="750"/>
      <c r="H8" s="750"/>
      <c r="I8" s="750"/>
      <c r="J8" s="750"/>
      <c r="K8" s="750"/>
      <c r="L8" s="750"/>
      <c r="M8" s="750"/>
      <c r="N8" s="750"/>
      <c r="O8" s="750"/>
      <c r="P8" s="751"/>
      <c r="Q8" s="752"/>
      <c r="R8" s="753"/>
      <c r="S8" s="753"/>
      <c r="T8" s="753"/>
      <c r="U8" s="753"/>
      <c r="V8" s="753"/>
      <c r="W8" s="753"/>
      <c r="X8" s="753"/>
      <c r="Y8" s="753"/>
      <c r="Z8" s="753"/>
      <c r="AA8" s="753"/>
      <c r="AB8" s="753"/>
      <c r="AC8" s="753"/>
      <c r="AD8" s="753"/>
      <c r="AE8" s="754"/>
      <c r="AF8" s="755"/>
      <c r="AG8" s="756"/>
      <c r="AH8" s="756"/>
      <c r="AI8" s="756"/>
      <c r="AJ8" s="757"/>
      <c r="AK8" s="758"/>
      <c r="AL8" s="759"/>
      <c r="AM8" s="759"/>
      <c r="AN8" s="759"/>
      <c r="AO8" s="759"/>
      <c r="AP8" s="759"/>
      <c r="AQ8" s="759"/>
      <c r="AR8" s="759"/>
      <c r="AS8" s="759"/>
      <c r="AT8" s="759"/>
      <c r="AU8" s="780"/>
      <c r="AV8" s="780"/>
      <c r="AW8" s="780"/>
      <c r="AX8" s="780"/>
      <c r="AY8" s="781"/>
      <c r="AZ8" s="232"/>
      <c r="BA8" s="232"/>
      <c r="BB8" s="232"/>
      <c r="BC8" s="232"/>
      <c r="BD8" s="232"/>
      <c r="BE8" s="233"/>
      <c r="BF8" s="233"/>
      <c r="BG8" s="233"/>
      <c r="BH8" s="233"/>
      <c r="BI8" s="233"/>
      <c r="BJ8" s="233"/>
      <c r="BK8" s="233"/>
      <c r="BL8" s="233"/>
      <c r="BM8" s="233"/>
      <c r="BN8" s="233"/>
      <c r="BO8" s="233"/>
      <c r="BP8" s="233"/>
      <c r="BQ8" s="238">
        <v>2</v>
      </c>
      <c r="BR8" s="239"/>
      <c r="BS8" s="782" t="s">
        <v>556</v>
      </c>
      <c r="BT8" s="783"/>
      <c r="BU8" s="783"/>
      <c r="BV8" s="783"/>
      <c r="BW8" s="783"/>
      <c r="BX8" s="783"/>
      <c r="BY8" s="783"/>
      <c r="BZ8" s="783"/>
      <c r="CA8" s="783"/>
      <c r="CB8" s="783"/>
      <c r="CC8" s="783"/>
      <c r="CD8" s="783"/>
      <c r="CE8" s="783"/>
      <c r="CF8" s="783"/>
      <c r="CG8" s="784"/>
      <c r="CH8" s="785">
        <v>94</v>
      </c>
      <c r="CI8" s="786"/>
      <c r="CJ8" s="786"/>
      <c r="CK8" s="786"/>
      <c r="CL8" s="787"/>
      <c r="CM8" s="785">
        <v>79</v>
      </c>
      <c r="CN8" s="786"/>
      <c r="CO8" s="786"/>
      <c r="CP8" s="786"/>
      <c r="CQ8" s="787"/>
      <c r="CR8" s="785">
        <v>1</v>
      </c>
      <c r="CS8" s="786"/>
      <c r="CT8" s="786"/>
      <c r="CU8" s="786"/>
      <c r="CV8" s="787"/>
      <c r="CW8" s="785">
        <v>1</v>
      </c>
      <c r="CX8" s="786"/>
      <c r="CY8" s="786"/>
      <c r="CZ8" s="786"/>
      <c r="DA8" s="787"/>
      <c r="DB8" s="785">
        <v>1</v>
      </c>
      <c r="DC8" s="786"/>
      <c r="DD8" s="786"/>
      <c r="DE8" s="786"/>
      <c r="DF8" s="787"/>
      <c r="DG8" s="785" t="s">
        <v>488</v>
      </c>
      <c r="DH8" s="786"/>
      <c r="DI8" s="786"/>
      <c r="DJ8" s="786"/>
      <c r="DK8" s="787"/>
      <c r="DL8" s="785" t="s">
        <v>488</v>
      </c>
      <c r="DM8" s="786"/>
      <c r="DN8" s="786"/>
      <c r="DO8" s="786"/>
      <c r="DP8" s="787"/>
      <c r="DQ8" s="785" t="s">
        <v>488</v>
      </c>
      <c r="DR8" s="786"/>
      <c r="DS8" s="786"/>
      <c r="DT8" s="786"/>
      <c r="DU8" s="787"/>
      <c r="DV8" s="782"/>
      <c r="DW8" s="783"/>
      <c r="DX8" s="783"/>
      <c r="DY8" s="783"/>
      <c r="DZ8" s="788"/>
      <c r="EA8" s="234"/>
    </row>
    <row r="9" spans="1:131" s="235" customFormat="1" ht="26.25" customHeight="1" x14ac:dyDescent="0.15">
      <c r="A9" s="238">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0"/>
      <c r="AV9" s="780"/>
      <c r="AW9" s="780"/>
      <c r="AX9" s="780"/>
      <c r="AY9" s="781"/>
      <c r="AZ9" s="232"/>
      <c r="BA9" s="232"/>
      <c r="BB9" s="232"/>
      <c r="BC9" s="232"/>
      <c r="BD9" s="232"/>
      <c r="BE9" s="233"/>
      <c r="BF9" s="233"/>
      <c r="BG9" s="233"/>
      <c r="BH9" s="233"/>
      <c r="BI9" s="233"/>
      <c r="BJ9" s="233"/>
      <c r="BK9" s="233"/>
      <c r="BL9" s="233"/>
      <c r="BM9" s="233"/>
      <c r="BN9" s="233"/>
      <c r="BO9" s="233"/>
      <c r="BP9" s="233"/>
      <c r="BQ9" s="238">
        <v>3</v>
      </c>
      <c r="BR9" s="239"/>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34"/>
    </row>
    <row r="10" spans="1:131" s="235" customFormat="1" ht="26.25" customHeight="1" x14ac:dyDescent="0.15">
      <c r="A10" s="238">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32"/>
      <c r="BA10" s="232"/>
      <c r="BB10" s="232"/>
      <c r="BC10" s="232"/>
      <c r="BD10" s="232"/>
      <c r="BE10" s="233"/>
      <c r="BF10" s="233"/>
      <c r="BG10" s="233"/>
      <c r="BH10" s="233"/>
      <c r="BI10" s="233"/>
      <c r="BJ10" s="233"/>
      <c r="BK10" s="233"/>
      <c r="BL10" s="233"/>
      <c r="BM10" s="233"/>
      <c r="BN10" s="233"/>
      <c r="BO10" s="233"/>
      <c r="BP10" s="233"/>
      <c r="BQ10" s="238">
        <v>4</v>
      </c>
      <c r="BR10" s="239"/>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34"/>
    </row>
    <row r="11" spans="1:131" s="235" customFormat="1" ht="26.25" customHeight="1" x14ac:dyDescent="0.15">
      <c r="A11" s="238">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32"/>
      <c r="BA11" s="232"/>
      <c r="BB11" s="232"/>
      <c r="BC11" s="232"/>
      <c r="BD11" s="232"/>
      <c r="BE11" s="233"/>
      <c r="BF11" s="233"/>
      <c r="BG11" s="233"/>
      <c r="BH11" s="233"/>
      <c r="BI11" s="233"/>
      <c r="BJ11" s="233"/>
      <c r="BK11" s="233"/>
      <c r="BL11" s="233"/>
      <c r="BM11" s="233"/>
      <c r="BN11" s="233"/>
      <c r="BO11" s="233"/>
      <c r="BP11" s="233"/>
      <c r="BQ11" s="238">
        <v>5</v>
      </c>
      <c r="BR11" s="239"/>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34"/>
    </row>
    <row r="12" spans="1:131" s="235" customFormat="1" ht="26.25" customHeight="1" x14ac:dyDescent="0.15">
      <c r="A12" s="238">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32"/>
      <c r="BA12" s="232"/>
      <c r="BB12" s="232"/>
      <c r="BC12" s="232"/>
      <c r="BD12" s="232"/>
      <c r="BE12" s="233"/>
      <c r="BF12" s="233"/>
      <c r="BG12" s="233"/>
      <c r="BH12" s="233"/>
      <c r="BI12" s="233"/>
      <c r="BJ12" s="233"/>
      <c r="BK12" s="233"/>
      <c r="BL12" s="233"/>
      <c r="BM12" s="233"/>
      <c r="BN12" s="233"/>
      <c r="BO12" s="233"/>
      <c r="BP12" s="233"/>
      <c r="BQ12" s="238">
        <v>6</v>
      </c>
      <c r="BR12" s="239"/>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34"/>
    </row>
    <row r="13" spans="1:131" s="235" customFormat="1" ht="26.25" customHeight="1" x14ac:dyDescent="0.15">
      <c r="A13" s="238">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32"/>
      <c r="BA13" s="232"/>
      <c r="BB13" s="232"/>
      <c r="BC13" s="232"/>
      <c r="BD13" s="232"/>
      <c r="BE13" s="233"/>
      <c r="BF13" s="233"/>
      <c r="BG13" s="233"/>
      <c r="BH13" s="233"/>
      <c r="BI13" s="233"/>
      <c r="BJ13" s="233"/>
      <c r="BK13" s="233"/>
      <c r="BL13" s="233"/>
      <c r="BM13" s="233"/>
      <c r="BN13" s="233"/>
      <c r="BO13" s="233"/>
      <c r="BP13" s="233"/>
      <c r="BQ13" s="238">
        <v>7</v>
      </c>
      <c r="BR13" s="239"/>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34"/>
    </row>
    <row r="14" spans="1:131" s="235" customFormat="1" ht="26.25" customHeight="1" x14ac:dyDescent="0.15">
      <c r="A14" s="238">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32"/>
      <c r="BA14" s="232"/>
      <c r="BB14" s="232"/>
      <c r="BC14" s="232"/>
      <c r="BD14" s="232"/>
      <c r="BE14" s="233"/>
      <c r="BF14" s="233"/>
      <c r="BG14" s="233"/>
      <c r="BH14" s="233"/>
      <c r="BI14" s="233"/>
      <c r="BJ14" s="233"/>
      <c r="BK14" s="233"/>
      <c r="BL14" s="233"/>
      <c r="BM14" s="233"/>
      <c r="BN14" s="233"/>
      <c r="BO14" s="233"/>
      <c r="BP14" s="233"/>
      <c r="BQ14" s="238">
        <v>8</v>
      </c>
      <c r="BR14" s="239"/>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34"/>
    </row>
    <row r="15" spans="1:131" s="235" customFormat="1" ht="26.25" customHeight="1" x14ac:dyDescent="0.15">
      <c r="A15" s="238">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32"/>
      <c r="BA15" s="232"/>
      <c r="BB15" s="232"/>
      <c r="BC15" s="232"/>
      <c r="BD15" s="232"/>
      <c r="BE15" s="233"/>
      <c r="BF15" s="233"/>
      <c r="BG15" s="233"/>
      <c r="BH15" s="233"/>
      <c r="BI15" s="233"/>
      <c r="BJ15" s="233"/>
      <c r="BK15" s="233"/>
      <c r="BL15" s="233"/>
      <c r="BM15" s="233"/>
      <c r="BN15" s="233"/>
      <c r="BO15" s="233"/>
      <c r="BP15" s="233"/>
      <c r="BQ15" s="238">
        <v>9</v>
      </c>
      <c r="BR15" s="239"/>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34"/>
    </row>
    <row r="16" spans="1:131" s="235" customFormat="1" ht="26.25" customHeight="1" x14ac:dyDescent="0.15">
      <c r="A16" s="238">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32"/>
      <c r="BA16" s="232"/>
      <c r="BB16" s="232"/>
      <c r="BC16" s="232"/>
      <c r="BD16" s="232"/>
      <c r="BE16" s="233"/>
      <c r="BF16" s="233"/>
      <c r="BG16" s="233"/>
      <c r="BH16" s="233"/>
      <c r="BI16" s="233"/>
      <c r="BJ16" s="233"/>
      <c r="BK16" s="233"/>
      <c r="BL16" s="233"/>
      <c r="BM16" s="233"/>
      <c r="BN16" s="233"/>
      <c r="BO16" s="233"/>
      <c r="BP16" s="233"/>
      <c r="BQ16" s="238">
        <v>10</v>
      </c>
      <c r="BR16" s="239"/>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34"/>
    </row>
    <row r="17" spans="1:131" s="235" customFormat="1" ht="26.25" customHeight="1" x14ac:dyDescent="0.15">
      <c r="A17" s="238">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32"/>
      <c r="BA17" s="232"/>
      <c r="BB17" s="232"/>
      <c r="BC17" s="232"/>
      <c r="BD17" s="232"/>
      <c r="BE17" s="233"/>
      <c r="BF17" s="233"/>
      <c r="BG17" s="233"/>
      <c r="BH17" s="233"/>
      <c r="BI17" s="233"/>
      <c r="BJ17" s="233"/>
      <c r="BK17" s="233"/>
      <c r="BL17" s="233"/>
      <c r="BM17" s="233"/>
      <c r="BN17" s="233"/>
      <c r="BO17" s="233"/>
      <c r="BP17" s="233"/>
      <c r="BQ17" s="238">
        <v>11</v>
      </c>
      <c r="BR17" s="239"/>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34"/>
    </row>
    <row r="18" spans="1:131" s="235" customFormat="1" ht="26.25" customHeight="1" x14ac:dyDescent="0.15">
      <c r="A18" s="238">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32"/>
      <c r="BA18" s="232"/>
      <c r="BB18" s="232"/>
      <c r="BC18" s="232"/>
      <c r="BD18" s="232"/>
      <c r="BE18" s="233"/>
      <c r="BF18" s="233"/>
      <c r="BG18" s="233"/>
      <c r="BH18" s="233"/>
      <c r="BI18" s="233"/>
      <c r="BJ18" s="233"/>
      <c r="BK18" s="233"/>
      <c r="BL18" s="233"/>
      <c r="BM18" s="233"/>
      <c r="BN18" s="233"/>
      <c r="BO18" s="233"/>
      <c r="BP18" s="233"/>
      <c r="BQ18" s="238">
        <v>12</v>
      </c>
      <c r="BR18" s="239"/>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34"/>
    </row>
    <row r="19" spans="1:131" s="235" customFormat="1" ht="26.25" customHeight="1" x14ac:dyDescent="0.15">
      <c r="A19" s="238">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32"/>
      <c r="BA19" s="232"/>
      <c r="BB19" s="232"/>
      <c r="BC19" s="232"/>
      <c r="BD19" s="232"/>
      <c r="BE19" s="233"/>
      <c r="BF19" s="233"/>
      <c r="BG19" s="233"/>
      <c r="BH19" s="233"/>
      <c r="BI19" s="233"/>
      <c r="BJ19" s="233"/>
      <c r="BK19" s="233"/>
      <c r="BL19" s="233"/>
      <c r="BM19" s="233"/>
      <c r="BN19" s="233"/>
      <c r="BO19" s="233"/>
      <c r="BP19" s="233"/>
      <c r="BQ19" s="238">
        <v>13</v>
      </c>
      <c r="BR19" s="239"/>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34"/>
    </row>
    <row r="20" spans="1:131" s="235" customFormat="1" ht="26.25" customHeight="1" x14ac:dyDescent="0.15">
      <c r="A20" s="238">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32"/>
      <c r="BA20" s="232"/>
      <c r="BB20" s="232"/>
      <c r="BC20" s="232"/>
      <c r="BD20" s="232"/>
      <c r="BE20" s="233"/>
      <c r="BF20" s="233"/>
      <c r="BG20" s="233"/>
      <c r="BH20" s="233"/>
      <c r="BI20" s="233"/>
      <c r="BJ20" s="233"/>
      <c r="BK20" s="233"/>
      <c r="BL20" s="233"/>
      <c r="BM20" s="233"/>
      <c r="BN20" s="233"/>
      <c r="BO20" s="233"/>
      <c r="BP20" s="233"/>
      <c r="BQ20" s="238">
        <v>14</v>
      </c>
      <c r="BR20" s="239"/>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34"/>
    </row>
    <row r="21" spans="1:131" s="235" customFormat="1" ht="26.25" customHeight="1" thickBot="1" x14ac:dyDescent="0.2">
      <c r="A21" s="238">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32"/>
      <c r="BA21" s="232"/>
      <c r="BB21" s="232"/>
      <c r="BC21" s="232"/>
      <c r="BD21" s="232"/>
      <c r="BE21" s="233"/>
      <c r="BF21" s="233"/>
      <c r="BG21" s="233"/>
      <c r="BH21" s="233"/>
      <c r="BI21" s="233"/>
      <c r="BJ21" s="233"/>
      <c r="BK21" s="233"/>
      <c r="BL21" s="233"/>
      <c r="BM21" s="233"/>
      <c r="BN21" s="233"/>
      <c r="BO21" s="233"/>
      <c r="BP21" s="233"/>
      <c r="BQ21" s="238">
        <v>15</v>
      </c>
      <c r="BR21" s="239"/>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34"/>
    </row>
    <row r="22" spans="1:131" s="235" customFormat="1" ht="26.25" customHeight="1" x14ac:dyDescent="0.15">
      <c r="A22" s="238">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34"/>
    </row>
    <row r="23" spans="1:131" s="235" customFormat="1" ht="26.25" customHeight="1" thickBot="1" x14ac:dyDescent="0.2">
      <c r="A23" s="240" t="s">
        <v>376</v>
      </c>
      <c r="B23" s="789" t="s">
        <v>377</v>
      </c>
      <c r="C23" s="790"/>
      <c r="D23" s="790"/>
      <c r="E23" s="790"/>
      <c r="F23" s="790"/>
      <c r="G23" s="790"/>
      <c r="H23" s="790"/>
      <c r="I23" s="790"/>
      <c r="J23" s="790"/>
      <c r="K23" s="790"/>
      <c r="L23" s="790"/>
      <c r="M23" s="790"/>
      <c r="N23" s="790"/>
      <c r="O23" s="790"/>
      <c r="P23" s="791"/>
      <c r="Q23" s="792">
        <v>6230</v>
      </c>
      <c r="R23" s="793"/>
      <c r="S23" s="793"/>
      <c r="T23" s="793"/>
      <c r="U23" s="793"/>
      <c r="V23" s="793">
        <v>5433</v>
      </c>
      <c r="W23" s="793"/>
      <c r="X23" s="793"/>
      <c r="Y23" s="793"/>
      <c r="Z23" s="793"/>
      <c r="AA23" s="793">
        <v>797</v>
      </c>
      <c r="AB23" s="793"/>
      <c r="AC23" s="793"/>
      <c r="AD23" s="793"/>
      <c r="AE23" s="794"/>
      <c r="AF23" s="795">
        <v>742</v>
      </c>
      <c r="AG23" s="793"/>
      <c r="AH23" s="793"/>
      <c r="AI23" s="793"/>
      <c r="AJ23" s="796"/>
      <c r="AK23" s="797"/>
      <c r="AL23" s="798"/>
      <c r="AM23" s="798"/>
      <c r="AN23" s="798"/>
      <c r="AO23" s="798"/>
      <c r="AP23" s="793">
        <v>3580</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34"/>
    </row>
    <row r="24" spans="1:131" s="235"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34"/>
    </row>
    <row r="25" spans="1:131" ht="26.25" customHeight="1" thickBot="1" x14ac:dyDescent="0.2">
      <c r="A25" s="739" t="s">
        <v>379</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32"/>
      <c r="BK25" s="232"/>
      <c r="BL25" s="232"/>
      <c r="BM25" s="232"/>
      <c r="BN25" s="232"/>
      <c r="BO25" s="241"/>
      <c r="BP25" s="241"/>
      <c r="BQ25" s="238">
        <v>19</v>
      </c>
      <c r="BR25" s="239"/>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30"/>
    </row>
    <row r="26" spans="1:131" ht="26.25" customHeight="1" x14ac:dyDescent="0.15">
      <c r="A26" s="729" t="s">
        <v>357</v>
      </c>
      <c r="B26" s="730"/>
      <c r="C26" s="730"/>
      <c r="D26" s="730"/>
      <c r="E26" s="730"/>
      <c r="F26" s="730"/>
      <c r="G26" s="730"/>
      <c r="H26" s="730"/>
      <c r="I26" s="730"/>
      <c r="J26" s="730"/>
      <c r="K26" s="730"/>
      <c r="L26" s="730"/>
      <c r="M26" s="730"/>
      <c r="N26" s="730"/>
      <c r="O26" s="730"/>
      <c r="P26" s="731"/>
      <c r="Q26" s="725" t="s">
        <v>380</v>
      </c>
      <c r="R26" s="721"/>
      <c r="S26" s="721"/>
      <c r="T26" s="721"/>
      <c r="U26" s="722"/>
      <c r="V26" s="725" t="s">
        <v>381</v>
      </c>
      <c r="W26" s="721"/>
      <c r="X26" s="721"/>
      <c r="Y26" s="721"/>
      <c r="Z26" s="722"/>
      <c r="AA26" s="725" t="s">
        <v>382</v>
      </c>
      <c r="AB26" s="721"/>
      <c r="AC26" s="721"/>
      <c r="AD26" s="721"/>
      <c r="AE26" s="721"/>
      <c r="AF26" s="814" t="s">
        <v>383</v>
      </c>
      <c r="AG26" s="815"/>
      <c r="AH26" s="815"/>
      <c r="AI26" s="815"/>
      <c r="AJ26" s="816"/>
      <c r="AK26" s="721" t="s">
        <v>384</v>
      </c>
      <c r="AL26" s="721"/>
      <c r="AM26" s="721"/>
      <c r="AN26" s="721"/>
      <c r="AO26" s="722"/>
      <c r="AP26" s="725" t="s">
        <v>385</v>
      </c>
      <c r="AQ26" s="721"/>
      <c r="AR26" s="721"/>
      <c r="AS26" s="721"/>
      <c r="AT26" s="722"/>
      <c r="AU26" s="725" t="s">
        <v>386</v>
      </c>
      <c r="AV26" s="721"/>
      <c r="AW26" s="721"/>
      <c r="AX26" s="721"/>
      <c r="AY26" s="722"/>
      <c r="AZ26" s="725" t="s">
        <v>387</v>
      </c>
      <c r="BA26" s="721"/>
      <c r="BB26" s="721"/>
      <c r="BC26" s="721"/>
      <c r="BD26" s="722"/>
      <c r="BE26" s="725" t="s">
        <v>364</v>
      </c>
      <c r="BF26" s="721"/>
      <c r="BG26" s="721"/>
      <c r="BH26" s="721"/>
      <c r="BI26" s="727"/>
      <c r="BJ26" s="232"/>
      <c r="BK26" s="232"/>
      <c r="BL26" s="232"/>
      <c r="BM26" s="232"/>
      <c r="BN26" s="232"/>
      <c r="BO26" s="241"/>
      <c r="BP26" s="241"/>
      <c r="BQ26" s="238">
        <v>20</v>
      </c>
      <c r="BR26" s="239"/>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30"/>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32"/>
      <c r="BK27" s="232"/>
      <c r="BL27" s="232"/>
      <c r="BM27" s="232"/>
      <c r="BN27" s="232"/>
      <c r="BO27" s="241"/>
      <c r="BP27" s="241"/>
      <c r="BQ27" s="238">
        <v>21</v>
      </c>
      <c r="BR27" s="239"/>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30"/>
    </row>
    <row r="28" spans="1:131" ht="26.25" customHeight="1" thickTop="1" x14ac:dyDescent="0.15">
      <c r="A28" s="242">
        <v>1</v>
      </c>
      <c r="B28" s="760" t="s">
        <v>388</v>
      </c>
      <c r="C28" s="761"/>
      <c r="D28" s="761"/>
      <c r="E28" s="761"/>
      <c r="F28" s="761"/>
      <c r="G28" s="761"/>
      <c r="H28" s="761"/>
      <c r="I28" s="761"/>
      <c r="J28" s="761"/>
      <c r="K28" s="761"/>
      <c r="L28" s="761"/>
      <c r="M28" s="761"/>
      <c r="N28" s="761"/>
      <c r="O28" s="761"/>
      <c r="P28" s="762"/>
      <c r="Q28" s="822">
        <v>273</v>
      </c>
      <c r="R28" s="823"/>
      <c r="S28" s="823"/>
      <c r="T28" s="823"/>
      <c r="U28" s="823"/>
      <c r="V28" s="823">
        <v>254</v>
      </c>
      <c r="W28" s="823"/>
      <c r="X28" s="823"/>
      <c r="Y28" s="823"/>
      <c r="Z28" s="823"/>
      <c r="AA28" s="823">
        <v>19</v>
      </c>
      <c r="AB28" s="823"/>
      <c r="AC28" s="823"/>
      <c r="AD28" s="823"/>
      <c r="AE28" s="824"/>
      <c r="AF28" s="825">
        <v>19</v>
      </c>
      <c r="AG28" s="823"/>
      <c r="AH28" s="823"/>
      <c r="AI28" s="823"/>
      <c r="AJ28" s="826"/>
      <c r="AK28" s="827">
        <v>28</v>
      </c>
      <c r="AL28" s="828"/>
      <c r="AM28" s="828"/>
      <c r="AN28" s="828"/>
      <c r="AO28" s="828"/>
      <c r="AP28" s="828" t="s">
        <v>488</v>
      </c>
      <c r="AQ28" s="828"/>
      <c r="AR28" s="828"/>
      <c r="AS28" s="828"/>
      <c r="AT28" s="828"/>
      <c r="AU28" s="828" t="s">
        <v>488</v>
      </c>
      <c r="AV28" s="828"/>
      <c r="AW28" s="828"/>
      <c r="AX28" s="828"/>
      <c r="AY28" s="828"/>
      <c r="AZ28" s="829" t="s">
        <v>488</v>
      </c>
      <c r="BA28" s="829"/>
      <c r="BB28" s="829"/>
      <c r="BC28" s="829"/>
      <c r="BD28" s="829"/>
      <c r="BE28" s="820"/>
      <c r="BF28" s="820"/>
      <c r="BG28" s="820"/>
      <c r="BH28" s="820"/>
      <c r="BI28" s="821"/>
      <c r="BJ28" s="232"/>
      <c r="BK28" s="232"/>
      <c r="BL28" s="232"/>
      <c r="BM28" s="232"/>
      <c r="BN28" s="232"/>
      <c r="BO28" s="241"/>
      <c r="BP28" s="241"/>
      <c r="BQ28" s="238">
        <v>22</v>
      </c>
      <c r="BR28" s="239"/>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30"/>
    </row>
    <row r="29" spans="1:131" ht="26.25" customHeight="1" x14ac:dyDescent="0.15">
      <c r="A29" s="242">
        <v>2</v>
      </c>
      <c r="B29" s="749" t="s">
        <v>389</v>
      </c>
      <c r="C29" s="750"/>
      <c r="D29" s="750"/>
      <c r="E29" s="750"/>
      <c r="F29" s="750"/>
      <c r="G29" s="750"/>
      <c r="H29" s="750"/>
      <c r="I29" s="750"/>
      <c r="J29" s="750"/>
      <c r="K29" s="750"/>
      <c r="L29" s="750"/>
      <c r="M29" s="750"/>
      <c r="N29" s="750"/>
      <c r="O29" s="750"/>
      <c r="P29" s="751"/>
      <c r="Q29" s="752">
        <v>22</v>
      </c>
      <c r="R29" s="753"/>
      <c r="S29" s="753"/>
      <c r="T29" s="753"/>
      <c r="U29" s="753"/>
      <c r="V29" s="753">
        <v>22</v>
      </c>
      <c r="W29" s="753"/>
      <c r="X29" s="753"/>
      <c r="Y29" s="753"/>
      <c r="Z29" s="753"/>
      <c r="AA29" s="753">
        <v>0</v>
      </c>
      <c r="AB29" s="753"/>
      <c r="AC29" s="753"/>
      <c r="AD29" s="753"/>
      <c r="AE29" s="754"/>
      <c r="AF29" s="755">
        <v>0</v>
      </c>
      <c r="AG29" s="756"/>
      <c r="AH29" s="756"/>
      <c r="AI29" s="756"/>
      <c r="AJ29" s="757"/>
      <c r="AK29" s="834">
        <v>16</v>
      </c>
      <c r="AL29" s="830"/>
      <c r="AM29" s="830"/>
      <c r="AN29" s="830"/>
      <c r="AO29" s="830"/>
      <c r="AP29" s="830" t="s">
        <v>488</v>
      </c>
      <c r="AQ29" s="830"/>
      <c r="AR29" s="830"/>
      <c r="AS29" s="830"/>
      <c r="AT29" s="830"/>
      <c r="AU29" s="830" t="s">
        <v>488</v>
      </c>
      <c r="AV29" s="830"/>
      <c r="AW29" s="830"/>
      <c r="AX29" s="830"/>
      <c r="AY29" s="830"/>
      <c r="AZ29" s="831" t="s">
        <v>488</v>
      </c>
      <c r="BA29" s="831"/>
      <c r="BB29" s="831"/>
      <c r="BC29" s="831"/>
      <c r="BD29" s="831"/>
      <c r="BE29" s="832"/>
      <c r="BF29" s="832"/>
      <c r="BG29" s="832"/>
      <c r="BH29" s="832"/>
      <c r="BI29" s="833"/>
      <c r="BJ29" s="232"/>
      <c r="BK29" s="232"/>
      <c r="BL29" s="232"/>
      <c r="BM29" s="232"/>
      <c r="BN29" s="232"/>
      <c r="BO29" s="241"/>
      <c r="BP29" s="241"/>
      <c r="BQ29" s="238">
        <v>23</v>
      </c>
      <c r="BR29" s="239"/>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30"/>
    </row>
    <row r="30" spans="1:131" ht="26.25" customHeight="1" x14ac:dyDescent="0.15">
      <c r="A30" s="242">
        <v>3</v>
      </c>
      <c r="B30" s="749" t="s">
        <v>390</v>
      </c>
      <c r="C30" s="750"/>
      <c r="D30" s="750"/>
      <c r="E30" s="750"/>
      <c r="F30" s="750"/>
      <c r="G30" s="750"/>
      <c r="H30" s="750"/>
      <c r="I30" s="750"/>
      <c r="J30" s="750"/>
      <c r="K30" s="750"/>
      <c r="L30" s="750"/>
      <c r="M30" s="750"/>
      <c r="N30" s="750"/>
      <c r="O30" s="750"/>
      <c r="P30" s="751"/>
      <c r="Q30" s="752">
        <v>423</v>
      </c>
      <c r="R30" s="753"/>
      <c r="S30" s="753"/>
      <c r="T30" s="753"/>
      <c r="U30" s="753"/>
      <c r="V30" s="753">
        <v>375</v>
      </c>
      <c r="W30" s="753"/>
      <c r="X30" s="753"/>
      <c r="Y30" s="753"/>
      <c r="Z30" s="753"/>
      <c r="AA30" s="753">
        <v>48</v>
      </c>
      <c r="AB30" s="753"/>
      <c r="AC30" s="753"/>
      <c r="AD30" s="753"/>
      <c r="AE30" s="754"/>
      <c r="AF30" s="755">
        <v>48</v>
      </c>
      <c r="AG30" s="756"/>
      <c r="AH30" s="756"/>
      <c r="AI30" s="756"/>
      <c r="AJ30" s="757"/>
      <c r="AK30" s="834">
        <v>69</v>
      </c>
      <c r="AL30" s="830"/>
      <c r="AM30" s="830"/>
      <c r="AN30" s="830"/>
      <c r="AO30" s="830"/>
      <c r="AP30" s="830" t="s">
        <v>488</v>
      </c>
      <c r="AQ30" s="830"/>
      <c r="AR30" s="830"/>
      <c r="AS30" s="830"/>
      <c r="AT30" s="830"/>
      <c r="AU30" s="830" t="s">
        <v>488</v>
      </c>
      <c r="AV30" s="830"/>
      <c r="AW30" s="830"/>
      <c r="AX30" s="830"/>
      <c r="AY30" s="830"/>
      <c r="AZ30" s="831" t="s">
        <v>488</v>
      </c>
      <c r="BA30" s="831"/>
      <c r="BB30" s="831"/>
      <c r="BC30" s="831"/>
      <c r="BD30" s="831"/>
      <c r="BE30" s="832"/>
      <c r="BF30" s="832"/>
      <c r="BG30" s="832"/>
      <c r="BH30" s="832"/>
      <c r="BI30" s="833"/>
      <c r="BJ30" s="232"/>
      <c r="BK30" s="232"/>
      <c r="BL30" s="232"/>
      <c r="BM30" s="232"/>
      <c r="BN30" s="232"/>
      <c r="BO30" s="241"/>
      <c r="BP30" s="241"/>
      <c r="BQ30" s="238">
        <v>24</v>
      </c>
      <c r="BR30" s="239"/>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30"/>
    </row>
    <row r="31" spans="1:131" ht="26.25" customHeight="1" x14ac:dyDescent="0.15">
      <c r="A31" s="242">
        <v>4</v>
      </c>
      <c r="B31" s="749" t="s">
        <v>391</v>
      </c>
      <c r="C31" s="750"/>
      <c r="D31" s="750"/>
      <c r="E31" s="750"/>
      <c r="F31" s="750"/>
      <c r="G31" s="750"/>
      <c r="H31" s="750"/>
      <c r="I31" s="750"/>
      <c r="J31" s="750"/>
      <c r="K31" s="750"/>
      <c r="L31" s="750"/>
      <c r="M31" s="750"/>
      <c r="N31" s="750"/>
      <c r="O31" s="750"/>
      <c r="P31" s="751"/>
      <c r="Q31" s="752">
        <v>40</v>
      </c>
      <c r="R31" s="753"/>
      <c r="S31" s="753"/>
      <c r="T31" s="753"/>
      <c r="U31" s="753"/>
      <c r="V31" s="753">
        <v>39</v>
      </c>
      <c r="W31" s="753"/>
      <c r="X31" s="753"/>
      <c r="Y31" s="753"/>
      <c r="Z31" s="753"/>
      <c r="AA31" s="753">
        <v>1</v>
      </c>
      <c r="AB31" s="753"/>
      <c r="AC31" s="753"/>
      <c r="AD31" s="753"/>
      <c r="AE31" s="754"/>
      <c r="AF31" s="755">
        <v>1</v>
      </c>
      <c r="AG31" s="756"/>
      <c r="AH31" s="756"/>
      <c r="AI31" s="756"/>
      <c r="AJ31" s="757"/>
      <c r="AK31" s="834">
        <v>16</v>
      </c>
      <c r="AL31" s="830"/>
      <c r="AM31" s="830"/>
      <c r="AN31" s="830"/>
      <c r="AO31" s="830"/>
      <c r="AP31" s="830" t="s">
        <v>488</v>
      </c>
      <c r="AQ31" s="830"/>
      <c r="AR31" s="830"/>
      <c r="AS31" s="830"/>
      <c r="AT31" s="830"/>
      <c r="AU31" s="830" t="s">
        <v>488</v>
      </c>
      <c r="AV31" s="830"/>
      <c r="AW31" s="830"/>
      <c r="AX31" s="830"/>
      <c r="AY31" s="830"/>
      <c r="AZ31" s="831" t="s">
        <v>488</v>
      </c>
      <c r="BA31" s="831"/>
      <c r="BB31" s="831"/>
      <c r="BC31" s="831"/>
      <c r="BD31" s="831"/>
      <c r="BE31" s="832"/>
      <c r="BF31" s="832"/>
      <c r="BG31" s="832"/>
      <c r="BH31" s="832"/>
      <c r="BI31" s="833"/>
      <c r="BJ31" s="232"/>
      <c r="BK31" s="232"/>
      <c r="BL31" s="232"/>
      <c r="BM31" s="232"/>
      <c r="BN31" s="232"/>
      <c r="BO31" s="241"/>
      <c r="BP31" s="241"/>
      <c r="BQ31" s="238">
        <v>25</v>
      </c>
      <c r="BR31" s="239"/>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30"/>
    </row>
    <row r="32" spans="1:131" ht="26.25" customHeight="1" x14ac:dyDescent="0.15">
      <c r="A32" s="242">
        <v>5</v>
      </c>
      <c r="B32" s="749" t="s">
        <v>392</v>
      </c>
      <c r="C32" s="750"/>
      <c r="D32" s="750"/>
      <c r="E32" s="750"/>
      <c r="F32" s="750"/>
      <c r="G32" s="750"/>
      <c r="H32" s="750"/>
      <c r="I32" s="750"/>
      <c r="J32" s="750"/>
      <c r="K32" s="750"/>
      <c r="L32" s="750"/>
      <c r="M32" s="750"/>
      <c r="N32" s="750"/>
      <c r="O32" s="750"/>
      <c r="P32" s="751"/>
      <c r="Q32" s="752">
        <v>156</v>
      </c>
      <c r="R32" s="753"/>
      <c r="S32" s="753"/>
      <c r="T32" s="753"/>
      <c r="U32" s="753"/>
      <c r="V32" s="753">
        <v>77</v>
      </c>
      <c r="W32" s="753"/>
      <c r="X32" s="753"/>
      <c r="Y32" s="753"/>
      <c r="Z32" s="753"/>
      <c r="AA32" s="753">
        <v>79</v>
      </c>
      <c r="AB32" s="753"/>
      <c r="AC32" s="753"/>
      <c r="AD32" s="753"/>
      <c r="AE32" s="754"/>
      <c r="AF32" s="755">
        <v>79</v>
      </c>
      <c r="AG32" s="756"/>
      <c r="AH32" s="756"/>
      <c r="AI32" s="756"/>
      <c r="AJ32" s="757"/>
      <c r="AK32" s="834">
        <v>85</v>
      </c>
      <c r="AL32" s="830"/>
      <c r="AM32" s="830"/>
      <c r="AN32" s="830"/>
      <c r="AO32" s="830"/>
      <c r="AP32" s="830">
        <v>178</v>
      </c>
      <c r="AQ32" s="830"/>
      <c r="AR32" s="830"/>
      <c r="AS32" s="830"/>
      <c r="AT32" s="830"/>
      <c r="AU32" s="830">
        <v>104</v>
      </c>
      <c r="AV32" s="830"/>
      <c r="AW32" s="830"/>
      <c r="AX32" s="830"/>
      <c r="AY32" s="830"/>
      <c r="AZ32" s="831" t="s">
        <v>488</v>
      </c>
      <c r="BA32" s="831"/>
      <c r="BB32" s="831"/>
      <c r="BC32" s="831"/>
      <c r="BD32" s="831"/>
      <c r="BE32" s="832" t="s">
        <v>393</v>
      </c>
      <c r="BF32" s="832"/>
      <c r="BG32" s="832"/>
      <c r="BH32" s="832"/>
      <c r="BI32" s="833"/>
      <c r="BJ32" s="232"/>
      <c r="BK32" s="232"/>
      <c r="BL32" s="232"/>
      <c r="BM32" s="232"/>
      <c r="BN32" s="232"/>
      <c r="BO32" s="241"/>
      <c r="BP32" s="241"/>
      <c r="BQ32" s="238">
        <v>26</v>
      </c>
      <c r="BR32" s="239"/>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30"/>
    </row>
    <row r="33" spans="1:131" ht="26.25" customHeight="1" x14ac:dyDescent="0.15">
      <c r="A33" s="242">
        <v>6</v>
      </c>
      <c r="B33" s="749" t="s">
        <v>394</v>
      </c>
      <c r="C33" s="750"/>
      <c r="D33" s="750"/>
      <c r="E33" s="750"/>
      <c r="F33" s="750"/>
      <c r="G33" s="750"/>
      <c r="H33" s="750"/>
      <c r="I33" s="750"/>
      <c r="J33" s="750"/>
      <c r="K33" s="750"/>
      <c r="L33" s="750"/>
      <c r="M33" s="750"/>
      <c r="N33" s="750"/>
      <c r="O33" s="750"/>
      <c r="P33" s="751"/>
      <c r="Q33" s="752">
        <v>45</v>
      </c>
      <c r="R33" s="753"/>
      <c r="S33" s="753"/>
      <c r="T33" s="753"/>
      <c r="U33" s="753"/>
      <c r="V33" s="753">
        <v>36</v>
      </c>
      <c r="W33" s="753"/>
      <c r="X33" s="753"/>
      <c r="Y33" s="753"/>
      <c r="Z33" s="753"/>
      <c r="AA33" s="753">
        <v>9</v>
      </c>
      <c r="AB33" s="753"/>
      <c r="AC33" s="753"/>
      <c r="AD33" s="753"/>
      <c r="AE33" s="754"/>
      <c r="AF33" s="755">
        <v>9</v>
      </c>
      <c r="AG33" s="756"/>
      <c r="AH33" s="756"/>
      <c r="AI33" s="756"/>
      <c r="AJ33" s="757"/>
      <c r="AK33" s="834">
        <v>48</v>
      </c>
      <c r="AL33" s="830"/>
      <c r="AM33" s="830"/>
      <c r="AN33" s="830"/>
      <c r="AO33" s="830"/>
      <c r="AP33" s="830">
        <v>107</v>
      </c>
      <c r="AQ33" s="830"/>
      <c r="AR33" s="830"/>
      <c r="AS33" s="830"/>
      <c r="AT33" s="830"/>
      <c r="AU33" s="830">
        <v>107</v>
      </c>
      <c r="AV33" s="830"/>
      <c r="AW33" s="830"/>
      <c r="AX33" s="830"/>
      <c r="AY33" s="830"/>
      <c r="AZ33" s="831" t="s">
        <v>488</v>
      </c>
      <c r="BA33" s="831"/>
      <c r="BB33" s="831"/>
      <c r="BC33" s="831"/>
      <c r="BD33" s="831"/>
      <c r="BE33" s="832" t="s">
        <v>393</v>
      </c>
      <c r="BF33" s="832"/>
      <c r="BG33" s="832"/>
      <c r="BH33" s="832"/>
      <c r="BI33" s="833"/>
      <c r="BJ33" s="232"/>
      <c r="BK33" s="232"/>
      <c r="BL33" s="232"/>
      <c r="BM33" s="232"/>
      <c r="BN33" s="232"/>
      <c r="BO33" s="241"/>
      <c r="BP33" s="241"/>
      <c r="BQ33" s="238">
        <v>27</v>
      </c>
      <c r="BR33" s="239"/>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30"/>
    </row>
    <row r="34" spans="1:131" ht="26.25" customHeight="1" x14ac:dyDescent="0.15">
      <c r="A34" s="242">
        <v>7</v>
      </c>
      <c r="B34" s="749" t="s">
        <v>395</v>
      </c>
      <c r="C34" s="750"/>
      <c r="D34" s="750"/>
      <c r="E34" s="750"/>
      <c r="F34" s="750"/>
      <c r="G34" s="750"/>
      <c r="H34" s="750"/>
      <c r="I34" s="750"/>
      <c r="J34" s="750"/>
      <c r="K34" s="750"/>
      <c r="L34" s="750"/>
      <c r="M34" s="750"/>
      <c r="N34" s="750"/>
      <c r="O34" s="750"/>
      <c r="P34" s="751"/>
      <c r="Q34" s="752">
        <v>74</v>
      </c>
      <c r="R34" s="753"/>
      <c r="S34" s="753"/>
      <c r="T34" s="753"/>
      <c r="U34" s="753"/>
      <c r="V34" s="753">
        <v>61</v>
      </c>
      <c r="W34" s="753"/>
      <c r="X34" s="753"/>
      <c r="Y34" s="753"/>
      <c r="Z34" s="753"/>
      <c r="AA34" s="753">
        <v>13</v>
      </c>
      <c r="AB34" s="753"/>
      <c r="AC34" s="753"/>
      <c r="AD34" s="753"/>
      <c r="AE34" s="754"/>
      <c r="AF34" s="755">
        <v>13</v>
      </c>
      <c r="AG34" s="756"/>
      <c r="AH34" s="756"/>
      <c r="AI34" s="756"/>
      <c r="AJ34" s="757"/>
      <c r="AK34" s="834">
        <v>6</v>
      </c>
      <c r="AL34" s="830"/>
      <c r="AM34" s="830"/>
      <c r="AN34" s="830"/>
      <c r="AO34" s="830"/>
      <c r="AP34" s="830">
        <v>129</v>
      </c>
      <c r="AQ34" s="830"/>
      <c r="AR34" s="830"/>
      <c r="AS34" s="830"/>
      <c r="AT34" s="830"/>
      <c r="AU34" s="830">
        <v>129</v>
      </c>
      <c r="AV34" s="830"/>
      <c r="AW34" s="830"/>
      <c r="AX34" s="830"/>
      <c r="AY34" s="830"/>
      <c r="AZ34" s="831" t="s">
        <v>488</v>
      </c>
      <c r="BA34" s="831"/>
      <c r="BB34" s="831"/>
      <c r="BC34" s="831"/>
      <c r="BD34" s="831"/>
      <c r="BE34" s="832" t="s">
        <v>393</v>
      </c>
      <c r="BF34" s="832"/>
      <c r="BG34" s="832"/>
      <c r="BH34" s="832"/>
      <c r="BI34" s="833"/>
      <c r="BJ34" s="232"/>
      <c r="BK34" s="232"/>
      <c r="BL34" s="232"/>
      <c r="BM34" s="232"/>
      <c r="BN34" s="232"/>
      <c r="BO34" s="241"/>
      <c r="BP34" s="241"/>
      <c r="BQ34" s="238">
        <v>28</v>
      </c>
      <c r="BR34" s="239"/>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30"/>
    </row>
    <row r="35" spans="1:131" ht="26.25" customHeight="1" x14ac:dyDescent="0.15">
      <c r="A35" s="242">
        <v>8</v>
      </c>
      <c r="B35" s="749" t="s">
        <v>396</v>
      </c>
      <c r="C35" s="750"/>
      <c r="D35" s="750"/>
      <c r="E35" s="750"/>
      <c r="F35" s="750"/>
      <c r="G35" s="750"/>
      <c r="H35" s="750"/>
      <c r="I35" s="750"/>
      <c r="J35" s="750"/>
      <c r="K35" s="750"/>
      <c r="L35" s="750"/>
      <c r="M35" s="750"/>
      <c r="N35" s="750"/>
      <c r="O35" s="750"/>
      <c r="P35" s="751"/>
      <c r="Q35" s="752">
        <v>9</v>
      </c>
      <c r="R35" s="753"/>
      <c r="S35" s="753"/>
      <c r="T35" s="753"/>
      <c r="U35" s="753"/>
      <c r="V35" s="753">
        <v>7</v>
      </c>
      <c r="W35" s="753"/>
      <c r="X35" s="753"/>
      <c r="Y35" s="753"/>
      <c r="Z35" s="753"/>
      <c r="AA35" s="753">
        <v>2</v>
      </c>
      <c r="AB35" s="753"/>
      <c r="AC35" s="753"/>
      <c r="AD35" s="753"/>
      <c r="AE35" s="754"/>
      <c r="AF35" s="755">
        <v>2</v>
      </c>
      <c r="AG35" s="756"/>
      <c r="AH35" s="756"/>
      <c r="AI35" s="756"/>
      <c r="AJ35" s="757"/>
      <c r="AK35" s="834">
        <v>22</v>
      </c>
      <c r="AL35" s="830"/>
      <c r="AM35" s="830"/>
      <c r="AN35" s="830"/>
      <c r="AO35" s="830"/>
      <c r="AP35" s="830">
        <v>21</v>
      </c>
      <c r="AQ35" s="830"/>
      <c r="AR35" s="830"/>
      <c r="AS35" s="830"/>
      <c r="AT35" s="830"/>
      <c r="AU35" s="830">
        <v>21</v>
      </c>
      <c r="AV35" s="830"/>
      <c r="AW35" s="830"/>
      <c r="AX35" s="830"/>
      <c r="AY35" s="830"/>
      <c r="AZ35" s="831" t="s">
        <v>488</v>
      </c>
      <c r="BA35" s="831"/>
      <c r="BB35" s="831"/>
      <c r="BC35" s="831"/>
      <c r="BD35" s="831"/>
      <c r="BE35" s="832" t="s">
        <v>393</v>
      </c>
      <c r="BF35" s="832"/>
      <c r="BG35" s="832"/>
      <c r="BH35" s="832"/>
      <c r="BI35" s="833"/>
      <c r="BJ35" s="232"/>
      <c r="BK35" s="232"/>
      <c r="BL35" s="232"/>
      <c r="BM35" s="232"/>
      <c r="BN35" s="232"/>
      <c r="BO35" s="241"/>
      <c r="BP35" s="241"/>
      <c r="BQ35" s="238">
        <v>29</v>
      </c>
      <c r="BR35" s="239"/>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30"/>
    </row>
    <row r="36" spans="1:131" ht="26.25" customHeight="1" x14ac:dyDescent="0.15">
      <c r="A36" s="242">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30"/>
    </row>
    <row r="37" spans="1:131" ht="26.25" customHeight="1" x14ac:dyDescent="0.15">
      <c r="A37" s="242">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30"/>
    </row>
    <row r="38" spans="1:131" ht="26.25" customHeight="1" x14ac:dyDescent="0.15">
      <c r="A38" s="242">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30"/>
    </row>
    <row r="39" spans="1:131" ht="26.25" customHeight="1" x14ac:dyDescent="0.15">
      <c r="A39" s="242">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30"/>
    </row>
    <row r="40" spans="1:131" ht="26.25" customHeight="1" x14ac:dyDescent="0.15">
      <c r="A40" s="238">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30"/>
    </row>
    <row r="41" spans="1:131" ht="26.25" customHeight="1" x14ac:dyDescent="0.15">
      <c r="A41" s="238">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30"/>
    </row>
    <row r="42" spans="1:131" ht="26.25" customHeight="1" x14ac:dyDescent="0.15">
      <c r="A42" s="238">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30"/>
    </row>
    <row r="43" spans="1:131" ht="26.25" customHeight="1" x14ac:dyDescent="0.15">
      <c r="A43" s="238">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30"/>
    </row>
    <row r="44" spans="1:131" ht="26.25" customHeight="1" x14ac:dyDescent="0.15">
      <c r="A44" s="238">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30"/>
    </row>
    <row r="45" spans="1:131" ht="26.25" customHeight="1" x14ac:dyDescent="0.15">
      <c r="A45" s="238">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30"/>
    </row>
    <row r="46" spans="1:131" ht="26.25" customHeight="1" x14ac:dyDescent="0.15">
      <c r="A46" s="238">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30"/>
    </row>
    <row r="47" spans="1:131" ht="26.25" customHeight="1" x14ac:dyDescent="0.15">
      <c r="A47" s="238">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30"/>
    </row>
    <row r="48" spans="1:131" ht="26.25" customHeight="1" x14ac:dyDescent="0.15">
      <c r="A48" s="238">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30"/>
    </row>
    <row r="49" spans="1:131" ht="26.25" customHeight="1" x14ac:dyDescent="0.15">
      <c r="A49" s="238">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30"/>
    </row>
    <row r="50" spans="1:131" ht="26.25" customHeight="1" x14ac:dyDescent="0.15">
      <c r="A50" s="238">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30"/>
    </row>
    <row r="51" spans="1:131" ht="26.25" customHeight="1" x14ac:dyDescent="0.15">
      <c r="A51" s="238">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30"/>
    </row>
    <row r="52" spans="1:131" ht="26.25" customHeight="1" x14ac:dyDescent="0.15">
      <c r="A52" s="238">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30"/>
    </row>
    <row r="53" spans="1:131" ht="26.25" customHeight="1" x14ac:dyDescent="0.15">
      <c r="A53" s="238">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30"/>
    </row>
    <row r="54" spans="1:131" ht="26.25" customHeight="1" x14ac:dyDescent="0.15">
      <c r="A54" s="238">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30"/>
    </row>
    <row r="55" spans="1:131" ht="26.25" customHeight="1" x14ac:dyDescent="0.15">
      <c r="A55" s="238">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30"/>
    </row>
    <row r="56" spans="1:131" ht="26.25" customHeight="1" x14ac:dyDescent="0.15">
      <c r="A56" s="238">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30"/>
    </row>
    <row r="57" spans="1:131" ht="26.25" customHeight="1" x14ac:dyDescent="0.15">
      <c r="A57" s="238">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30"/>
    </row>
    <row r="58" spans="1:131" ht="26.25" customHeight="1" x14ac:dyDescent="0.15">
      <c r="A58" s="238">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30"/>
    </row>
    <row r="59" spans="1:131" ht="26.25" customHeight="1" x14ac:dyDescent="0.15">
      <c r="A59" s="238">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30"/>
    </row>
    <row r="60" spans="1:131" ht="26.25" customHeight="1" x14ac:dyDescent="0.15">
      <c r="A60" s="238">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30"/>
    </row>
    <row r="61" spans="1:131" ht="26.25" customHeight="1" thickBot="1" x14ac:dyDescent="0.2">
      <c r="A61" s="238">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30"/>
    </row>
    <row r="62" spans="1:131" ht="26.25" customHeight="1" x14ac:dyDescent="0.15">
      <c r="A62" s="238">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41"/>
      <c r="BP62" s="241"/>
      <c r="BQ62" s="238">
        <v>56</v>
      </c>
      <c r="BR62" s="239"/>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30"/>
    </row>
    <row r="63" spans="1:131" ht="26.25" customHeight="1" thickBot="1" x14ac:dyDescent="0.2">
      <c r="A63" s="240" t="s">
        <v>376</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172</v>
      </c>
      <c r="AG63" s="844"/>
      <c r="AH63" s="844"/>
      <c r="AI63" s="844"/>
      <c r="AJ63" s="845"/>
      <c r="AK63" s="846"/>
      <c r="AL63" s="841"/>
      <c r="AM63" s="841"/>
      <c r="AN63" s="841"/>
      <c r="AO63" s="841"/>
      <c r="AP63" s="844">
        <v>435</v>
      </c>
      <c r="AQ63" s="844"/>
      <c r="AR63" s="844"/>
      <c r="AS63" s="844"/>
      <c r="AT63" s="844"/>
      <c r="AU63" s="844">
        <v>361</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30"/>
    </row>
    <row r="66" spans="1:131" ht="26.25" customHeight="1" x14ac:dyDescent="0.15">
      <c r="A66" s="729" t="s">
        <v>400</v>
      </c>
      <c r="B66" s="730"/>
      <c r="C66" s="730"/>
      <c r="D66" s="730"/>
      <c r="E66" s="730"/>
      <c r="F66" s="730"/>
      <c r="G66" s="730"/>
      <c r="H66" s="730"/>
      <c r="I66" s="730"/>
      <c r="J66" s="730"/>
      <c r="K66" s="730"/>
      <c r="L66" s="730"/>
      <c r="M66" s="730"/>
      <c r="N66" s="730"/>
      <c r="O66" s="730"/>
      <c r="P66" s="731"/>
      <c r="Q66" s="725" t="s">
        <v>380</v>
      </c>
      <c r="R66" s="721"/>
      <c r="S66" s="721"/>
      <c r="T66" s="721"/>
      <c r="U66" s="722"/>
      <c r="V66" s="725" t="s">
        <v>381</v>
      </c>
      <c r="W66" s="721"/>
      <c r="X66" s="721"/>
      <c r="Y66" s="721"/>
      <c r="Z66" s="722"/>
      <c r="AA66" s="725" t="s">
        <v>382</v>
      </c>
      <c r="AB66" s="721"/>
      <c r="AC66" s="721"/>
      <c r="AD66" s="721"/>
      <c r="AE66" s="722"/>
      <c r="AF66" s="854" t="s">
        <v>383</v>
      </c>
      <c r="AG66" s="815"/>
      <c r="AH66" s="815"/>
      <c r="AI66" s="815"/>
      <c r="AJ66" s="855"/>
      <c r="AK66" s="725" t="s">
        <v>384</v>
      </c>
      <c r="AL66" s="730"/>
      <c r="AM66" s="730"/>
      <c r="AN66" s="730"/>
      <c r="AO66" s="731"/>
      <c r="AP66" s="725" t="s">
        <v>385</v>
      </c>
      <c r="AQ66" s="721"/>
      <c r="AR66" s="721"/>
      <c r="AS66" s="721"/>
      <c r="AT66" s="722"/>
      <c r="AU66" s="725" t="s">
        <v>401</v>
      </c>
      <c r="AV66" s="721"/>
      <c r="AW66" s="721"/>
      <c r="AX66" s="721"/>
      <c r="AY66" s="722"/>
      <c r="AZ66" s="725" t="s">
        <v>364</v>
      </c>
      <c r="BA66" s="721"/>
      <c r="BB66" s="721"/>
      <c r="BC66" s="721"/>
      <c r="BD66" s="727"/>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549</v>
      </c>
      <c r="C68" s="870"/>
      <c r="D68" s="870"/>
      <c r="E68" s="870"/>
      <c r="F68" s="870"/>
      <c r="G68" s="870"/>
      <c r="H68" s="870"/>
      <c r="I68" s="870"/>
      <c r="J68" s="870"/>
      <c r="K68" s="870"/>
      <c r="L68" s="870"/>
      <c r="M68" s="870"/>
      <c r="N68" s="870"/>
      <c r="O68" s="870"/>
      <c r="P68" s="871"/>
      <c r="Q68" s="872">
        <v>5018</v>
      </c>
      <c r="R68" s="866"/>
      <c r="S68" s="866"/>
      <c r="T68" s="866"/>
      <c r="U68" s="866"/>
      <c r="V68" s="866">
        <v>4517</v>
      </c>
      <c r="W68" s="866"/>
      <c r="X68" s="866"/>
      <c r="Y68" s="866"/>
      <c r="Z68" s="866"/>
      <c r="AA68" s="866">
        <v>501</v>
      </c>
      <c r="AB68" s="866"/>
      <c r="AC68" s="866"/>
      <c r="AD68" s="866"/>
      <c r="AE68" s="866"/>
      <c r="AF68" s="866">
        <v>3745</v>
      </c>
      <c r="AG68" s="866"/>
      <c r="AH68" s="866"/>
      <c r="AI68" s="866"/>
      <c r="AJ68" s="866"/>
      <c r="AK68" s="866">
        <v>0</v>
      </c>
      <c r="AL68" s="866"/>
      <c r="AM68" s="866"/>
      <c r="AN68" s="866"/>
      <c r="AO68" s="866"/>
      <c r="AP68" s="866">
        <v>1264</v>
      </c>
      <c r="AQ68" s="866"/>
      <c r="AR68" s="866"/>
      <c r="AS68" s="866"/>
      <c r="AT68" s="866"/>
      <c r="AU68" s="866">
        <v>11</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550</v>
      </c>
      <c r="C69" s="874"/>
      <c r="D69" s="874"/>
      <c r="E69" s="874"/>
      <c r="F69" s="874"/>
      <c r="G69" s="874"/>
      <c r="H69" s="874"/>
      <c r="I69" s="874"/>
      <c r="J69" s="874"/>
      <c r="K69" s="874"/>
      <c r="L69" s="874"/>
      <c r="M69" s="874"/>
      <c r="N69" s="874"/>
      <c r="O69" s="874"/>
      <c r="P69" s="875"/>
      <c r="Q69" s="876">
        <v>702</v>
      </c>
      <c r="R69" s="830"/>
      <c r="S69" s="830"/>
      <c r="T69" s="830"/>
      <c r="U69" s="830"/>
      <c r="V69" s="830">
        <v>676</v>
      </c>
      <c r="W69" s="830"/>
      <c r="X69" s="830"/>
      <c r="Y69" s="830"/>
      <c r="Z69" s="830"/>
      <c r="AA69" s="830">
        <v>26</v>
      </c>
      <c r="AB69" s="830"/>
      <c r="AC69" s="830"/>
      <c r="AD69" s="830"/>
      <c r="AE69" s="830"/>
      <c r="AF69" s="830">
        <v>20</v>
      </c>
      <c r="AG69" s="830"/>
      <c r="AH69" s="830"/>
      <c r="AI69" s="830"/>
      <c r="AJ69" s="830"/>
      <c r="AK69" s="830" t="s">
        <v>488</v>
      </c>
      <c r="AL69" s="830"/>
      <c r="AM69" s="830"/>
      <c r="AN69" s="830"/>
      <c r="AO69" s="830"/>
      <c r="AP69" s="830">
        <v>1195</v>
      </c>
      <c r="AQ69" s="830"/>
      <c r="AR69" s="830"/>
      <c r="AS69" s="830"/>
      <c r="AT69" s="830"/>
      <c r="AU69" s="830">
        <v>124</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551</v>
      </c>
      <c r="C70" s="874"/>
      <c r="D70" s="874"/>
      <c r="E70" s="874"/>
      <c r="F70" s="874"/>
      <c r="G70" s="874"/>
      <c r="H70" s="874"/>
      <c r="I70" s="874"/>
      <c r="J70" s="874"/>
      <c r="K70" s="874"/>
      <c r="L70" s="874"/>
      <c r="M70" s="874"/>
      <c r="N70" s="874"/>
      <c r="O70" s="874"/>
      <c r="P70" s="875"/>
      <c r="Q70" s="876">
        <v>2421</v>
      </c>
      <c r="R70" s="830"/>
      <c r="S70" s="830"/>
      <c r="T70" s="830"/>
      <c r="U70" s="830"/>
      <c r="V70" s="830">
        <v>2180</v>
      </c>
      <c r="W70" s="830"/>
      <c r="X70" s="830"/>
      <c r="Y70" s="830"/>
      <c r="Z70" s="830"/>
      <c r="AA70" s="830">
        <v>241</v>
      </c>
      <c r="AB70" s="830"/>
      <c r="AC70" s="830"/>
      <c r="AD70" s="830"/>
      <c r="AE70" s="830"/>
      <c r="AF70" s="830">
        <v>205</v>
      </c>
      <c r="AG70" s="830"/>
      <c r="AH70" s="830"/>
      <c r="AI70" s="830"/>
      <c r="AJ70" s="830"/>
      <c r="AK70" s="830">
        <v>0</v>
      </c>
      <c r="AL70" s="830"/>
      <c r="AM70" s="830"/>
      <c r="AN70" s="830"/>
      <c r="AO70" s="830"/>
      <c r="AP70" s="830">
        <v>959</v>
      </c>
      <c r="AQ70" s="830"/>
      <c r="AR70" s="830"/>
      <c r="AS70" s="830"/>
      <c r="AT70" s="830"/>
      <c r="AU70" s="830">
        <v>15</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552</v>
      </c>
      <c r="C71" s="874"/>
      <c r="D71" s="874"/>
      <c r="E71" s="874"/>
      <c r="F71" s="874"/>
      <c r="G71" s="874"/>
      <c r="H71" s="874"/>
      <c r="I71" s="874"/>
      <c r="J71" s="874"/>
      <c r="K71" s="874"/>
      <c r="L71" s="874"/>
      <c r="M71" s="874"/>
      <c r="N71" s="874"/>
      <c r="O71" s="874"/>
      <c r="P71" s="875"/>
      <c r="Q71" s="876">
        <v>270</v>
      </c>
      <c r="R71" s="830"/>
      <c r="S71" s="830"/>
      <c r="T71" s="830"/>
      <c r="U71" s="830"/>
      <c r="V71" s="830">
        <v>247</v>
      </c>
      <c r="W71" s="830"/>
      <c r="X71" s="830"/>
      <c r="Y71" s="830"/>
      <c r="Z71" s="830"/>
      <c r="AA71" s="830">
        <v>23</v>
      </c>
      <c r="AB71" s="830"/>
      <c r="AC71" s="830"/>
      <c r="AD71" s="830"/>
      <c r="AE71" s="830"/>
      <c r="AF71" s="830">
        <v>23</v>
      </c>
      <c r="AG71" s="830"/>
      <c r="AH71" s="830"/>
      <c r="AI71" s="830"/>
      <c r="AJ71" s="830"/>
      <c r="AK71" s="830" t="s">
        <v>488</v>
      </c>
      <c r="AL71" s="830"/>
      <c r="AM71" s="830"/>
      <c r="AN71" s="830"/>
      <c r="AO71" s="830"/>
      <c r="AP71" s="830" t="s">
        <v>488</v>
      </c>
      <c r="AQ71" s="830"/>
      <c r="AR71" s="830"/>
      <c r="AS71" s="830"/>
      <c r="AT71" s="830"/>
      <c r="AU71" s="830" t="s">
        <v>488</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553</v>
      </c>
      <c r="C72" s="874"/>
      <c r="D72" s="874"/>
      <c r="E72" s="874"/>
      <c r="F72" s="874"/>
      <c r="G72" s="874"/>
      <c r="H72" s="874"/>
      <c r="I72" s="874"/>
      <c r="J72" s="874"/>
      <c r="K72" s="874"/>
      <c r="L72" s="874"/>
      <c r="M72" s="874"/>
      <c r="N72" s="874"/>
      <c r="O72" s="874"/>
      <c r="P72" s="875"/>
      <c r="Q72" s="876">
        <v>315636</v>
      </c>
      <c r="R72" s="830"/>
      <c r="S72" s="830"/>
      <c r="T72" s="830"/>
      <c r="U72" s="830"/>
      <c r="V72" s="830">
        <v>306127</v>
      </c>
      <c r="W72" s="830"/>
      <c r="X72" s="830"/>
      <c r="Y72" s="830"/>
      <c r="Z72" s="830"/>
      <c r="AA72" s="830">
        <v>9509</v>
      </c>
      <c r="AB72" s="830"/>
      <c r="AC72" s="830"/>
      <c r="AD72" s="830"/>
      <c r="AE72" s="830"/>
      <c r="AF72" s="830">
        <v>6033</v>
      </c>
      <c r="AG72" s="830"/>
      <c r="AH72" s="830"/>
      <c r="AI72" s="830"/>
      <c r="AJ72" s="830"/>
      <c r="AK72" s="830" t="s">
        <v>488</v>
      </c>
      <c r="AL72" s="830"/>
      <c r="AM72" s="830"/>
      <c r="AN72" s="830"/>
      <c r="AO72" s="830"/>
      <c r="AP72" s="830" t="s">
        <v>488</v>
      </c>
      <c r="AQ72" s="830"/>
      <c r="AR72" s="830"/>
      <c r="AS72" s="830"/>
      <c r="AT72" s="830"/>
      <c r="AU72" s="830" t="s">
        <v>488</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554</v>
      </c>
      <c r="C73" s="874"/>
      <c r="D73" s="874"/>
      <c r="E73" s="874"/>
      <c r="F73" s="874"/>
      <c r="G73" s="874"/>
      <c r="H73" s="874"/>
      <c r="I73" s="874"/>
      <c r="J73" s="874"/>
      <c r="K73" s="874"/>
      <c r="L73" s="874"/>
      <c r="M73" s="874"/>
      <c r="N73" s="874"/>
      <c r="O73" s="874"/>
      <c r="P73" s="875"/>
      <c r="Q73" s="876">
        <v>5250</v>
      </c>
      <c r="R73" s="830"/>
      <c r="S73" s="830"/>
      <c r="T73" s="830"/>
      <c r="U73" s="830"/>
      <c r="V73" s="830">
        <v>5104</v>
      </c>
      <c r="W73" s="830"/>
      <c r="X73" s="830"/>
      <c r="Y73" s="830"/>
      <c r="Z73" s="830"/>
      <c r="AA73" s="830">
        <v>146</v>
      </c>
      <c r="AB73" s="830"/>
      <c r="AC73" s="830"/>
      <c r="AD73" s="830"/>
      <c r="AE73" s="830"/>
      <c r="AF73" s="830">
        <v>146</v>
      </c>
      <c r="AG73" s="830"/>
      <c r="AH73" s="830"/>
      <c r="AI73" s="830"/>
      <c r="AJ73" s="830"/>
      <c r="AK73" s="830">
        <v>2418</v>
      </c>
      <c r="AL73" s="830"/>
      <c r="AM73" s="830"/>
      <c r="AN73" s="830"/>
      <c r="AO73" s="830"/>
      <c r="AP73" s="830">
        <v>0</v>
      </c>
      <c r="AQ73" s="830"/>
      <c r="AR73" s="830"/>
      <c r="AS73" s="830"/>
      <c r="AT73" s="830"/>
      <c r="AU73" s="830" t="s">
        <v>488</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376</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10172</v>
      </c>
      <c r="AG88" s="844"/>
      <c r="AH88" s="844"/>
      <c r="AI88" s="844"/>
      <c r="AJ88" s="844"/>
      <c r="AK88" s="841"/>
      <c r="AL88" s="841"/>
      <c r="AM88" s="841"/>
      <c r="AN88" s="841"/>
      <c r="AO88" s="841"/>
      <c r="AP88" s="844">
        <v>3418</v>
      </c>
      <c r="AQ88" s="844"/>
      <c r="AR88" s="844"/>
      <c r="AS88" s="844"/>
      <c r="AT88" s="844"/>
      <c r="AU88" s="844">
        <v>150</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76</v>
      </c>
      <c r="CS102" s="852"/>
      <c r="CT102" s="852"/>
      <c r="CU102" s="852"/>
      <c r="CV102" s="891"/>
      <c r="CW102" s="890">
        <v>1</v>
      </c>
      <c r="CX102" s="852"/>
      <c r="CY102" s="852"/>
      <c r="CZ102" s="852"/>
      <c r="DA102" s="891"/>
      <c r="DB102" s="890">
        <v>1</v>
      </c>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30"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420376</v>
      </c>
      <c r="AB110" s="900"/>
      <c r="AC110" s="900"/>
      <c r="AD110" s="900"/>
      <c r="AE110" s="901"/>
      <c r="AF110" s="902">
        <v>424132</v>
      </c>
      <c r="AG110" s="900"/>
      <c r="AH110" s="900"/>
      <c r="AI110" s="900"/>
      <c r="AJ110" s="901"/>
      <c r="AK110" s="902">
        <v>474391</v>
      </c>
      <c r="AL110" s="900"/>
      <c r="AM110" s="900"/>
      <c r="AN110" s="900"/>
      <c r="AO110" s="901"/>
      <c r="AP110" s="903">
        <v>29.9</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3615885</v>
      </c>
      <c r="BR110" s="931"/>
      <c r="BS110" s="931"/>
      <c r="BT110" s="931"/>
      <c r="BU110" s="931"/>
      <c r="BV110" s="931">
        <v>3532739</v>
      </c>
      <c r="BW110" s="931"/>
      <c r="BX110" s="931"/>
      <c r="BY110" s="931"/>
      <c r="BZ110" s="931"/>
      <c r="CA110" s="931">
        <v>3579700</v>
      </c>
      <c r="CB110" s="931"/>
      <c r="CC110" s="931"/>
      <c r="CD110" s="931"/>
      <c r="CE110" s="931"/>
      <c r="CF110" s="944">
        <v>217.3</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10966</v>
      </c>
      <c r="BR111" s="926"/>
      <c r="BS111" s="926"/>
      <c r="BT111" s="926"/>
      <c r="BU111" s="926"/>
      <c r="BV111" s="926">
        <v>10084</v>
      </c>
      <c r="BW111" s="926"/>
      <c r="BX111" s="926"/>
      <c r="BY111" s="926"/>
      <c r="BZ111" s="926"/>
      <c r="CA111" s="926">
        <v>9136</v>
      </c>
      <c r="CB111" s="926"/>
      <c r="CC111" s="926"/>
      <c r="CD111" s="926"/>
      <c r="CE111" s="926"/>
      <c r="CF111" s="920">
        <v>0.6</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408477</v>
      </c>
      <c r="BR112" s="926"/>
      <c r="BS112" s="926"/>
      <c r="BT112" s="926"/>
      <c r="BU112" s="926"/>
      <c r="BV112" s="926">
        <v>368141</v>
      </c>
      <c r="BW112" s="926"/>
      <c r="BX112" s="926"/>
      <c r="BY112" s="926"/>
      <c r="BZ112" s="926"/>
      <c r="CA112" s="926">
        <v>361353</v>
      </c>
      <c r="CB112" s="926"/>
      <c r="CC112" s="926"/>
      <c r="CD112" s="926"/>
      <c r="CE112" s="926"/>
      <c r="CF112" s="920">
        <v>21.9</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63971</v>
      </c>
      <c r="AB113" s="938"/>
      <c r="AC113" s="938"/>
      <c r="AD113" s="938"/>
      <c r="AE113" s="939"/>
      <c r="AF113" s="940">
        <v>63573</v>
      </c>
      <c r="AG113" s="938"/>
      <c r="AH113" s="938"/>
      <c r="AI113" s="938"/>
      <c r="AJ113" s="939"/>
      <c r="AK113" s="940">
        <v>71228</v>
      </c>
      <c r="AL113" s="938"/>
      <c r="AM113" s="938"/>
      <c r="AN113" s="938"/>
      <c r="AO113" s="939"/>
      <c r="AP113" s="941">
        <v>4.3</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149289</v>
      </c>
      <c r="BR113" s="926"/>
      <c r="BS113" s="926"/>
      <c r="BT113" s="926"/>
      <c r="BU113" s="926"/>
      <c r="BV113" s="926">
        <v>143235</v>
      </c>
      <c r="BW113" s="926"/>
      <c r="BX113" s="926"/>
      <c r="BY113" s="926"/>
      <c r="BZ113" s="926"/>
      <c r="CA113" s="926">
        <v>150238</v>
      </c>
      <c r="CB113" s="926"/>
      <c r="CC113" s="926"/>
      <c r="CD113" s="926"/>
      <c r="CE113" s="926"/>
      <c r="CF113" s="920">
        <v>9.1</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21942</v>
      </c>
      <c r="AB114" s="959"/>
      <c r="AC114" s="959"/>
      <c r="AD114" s="959"/>
      <c r="AE114" s="960"/>
      <c r="AF114" s="961">
        <v>16411</v>
      </c>
      <c r="AG114" s="959"/>
      <c r="AH114" s="959"/>
      <c r="AI114" s="959"/>
      <c r="AJ114" s="960"/>
      <c r="AK114" s="961">
        <v>17202</v>
      </c>
      <c r="AL114" s="959"/>
      <c r="AM114" s="959"/>
      <c r="AN114" s="959"/>
      <c r="AO114" s="960"/>
      <c r="AP114" s="962">
        <v>1</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310987</v>
      </c>
      <c r="BR114" s="926"/>
      <c r="BS114" s="926"/>
      <c r="BT114" s="926"/>
      <c r="BU114" s="926"/>
      <c r="BV114" s="926">
        <v>311194</v>
      </c>
      <c r="BW114" s="926"/>
      <c r="BX114" s="926"/>
      <c r="BY114" s="926"/>
      <c r="BZ114" s="926"/>
      <c r="CA114" s="926">
        <v>405080</v>
      </c>
      <c r="CB114" s="926"/>
      <c r="CC114" s="926"/>
      <c r="CD114" s="926"/>
      <c r="CE114" s="926"/>
      <c r="CF114" s="920">
        <v>24.6</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305</v>
      </c>
      <c r="AB115" s="938"/>
      <c r="AC115" s="938"/>
      <c r="AD115" s="938"/>
      <c r="AE115" s="939"/>
      <c r="AF115" s="940">
        <v>881</v>
      </c>
      <c r="AG115" s="938"/>
      <c r="AH115" s="938"/>
      <c r="AI115" s="938"/>
      <c r="AJ115" s="939"/>
      <c r="AK115" s="940">
        <v>948</v>
      </c>
      <c r="AL115" s="938"/>
      <c r="AM115" s="938"/>
      <c r="AN115" s="938"/>
      <c r="AO115" s="939"/>
      <c r="AP115" s="941">
        <v>0.1</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506594</v>
      </c>
      <c r="AB117" s="979"/>
      <c r="AC117" s="979"/>
      <c r="AD117" s="979"/>
      <c r="AE117" s="980"/>
      <c r="AF117" s="981">
        <v>504997</v>
      </c>
      <c r="AG117" s="979"/>
      <c r="AH117" s="979"/>
      <c r="AI117" s="979"/>
      <c r="AJ117" s="980"/>
      <c r="AK117" s="981">
        <v>563769</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62"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443</v>
      </c>
      <c r="BP119" s="1005"/>
      <c r="BQ119" s="999">
        <v>4495604</v>
      </c>
      <c r="BR119" s="1000"/>
      <c r="BS119" s="1000"/>
      <c r="BT119" s="1000"/>
      <c r="BU119" s="1000"/>
      <c r="BV119" s="1000">
        <v>4365393</v>
      </c>
      <c r="BW119" s="1000"/>
      <c r="BX119" s="1000"/>
      <c r="BY119" s="1000"/>
      <c r="BZ119" s="1000"/>
      <c r="CA119" s="1000">
        <v>4505507</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10966</v>
      </c>
      <c r="DH119" s="986"/>
      <c r="DI119" s="986"/>
      <c r="DJ119" s="986"/>
      <c r="DK119" s="987"/>
      <c r="DL119" s="985">
        <v>10084</v>
      </c>
      <c r="DM119" s="986"/>
      <c r="DN119" s="986"/>
      <c r="DO119" s="986"/>
      <c r="DP119" s="987"/>
      <c r="DQ119" s="985">
        <v>9136</v>
      </c>
      <c r="DR119" s="986"/>
      <c r="DS119" s="986"/>
      <c r="DT119" s="986"/>
      <c r="DU119" s="987"/>
      <c r="DV119" s="988">
        <v>0.6</v>
      </c>
      <c r="DW119" s="989"/>
      <c r="DX119" s="989"/>
      <c r="DY119" s="989"/>
      <c r="DZ119" s="990"/>
    </row>
    <row r="120" spans="1:130" s="230" customFormat="1" ht="26.25" customHeight="1" x14ac:dyDescent="0.15">
      <c r="A120" s="1063"/>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3866435</v>
      </c>
      <c r="BR120" s="931"/>
      <c r="BS120" s="931"/>
      <c r="BT120" s="931"/>
      <c r="BU120" s="931"/>
      <c r="BV120" s="931">
        <v>4586807</v>
      </c>
      <c r="BW120" s="931"/>
      <c r="BX120" s="931"/>
      <c r="BY120" s="931"/>
      <c r="BZ120" s="931"/>
      <c r="CA120" s="931">
        <v>4872446</v>
      </c>
      <c r="CB120" s="931"/>
      <c r="CC120" s="931"/>
      <c r="CD120" s="931"/>
      <c r="CE120" s="931"/>
      <c r="CF120" s="944">
        <v>295.8</v>
      </c>
      <c r="CG120" s="945"/>
      <c r="CH120" s="945"/>
      <c r="CI120" s="945"/>
      <c r="CJ120" s="945"/>
      <c r="CK120" s="1006" t="s">
        <v>447</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185722</v>
      </c>
      <c r="DH120" s="931"/>
      <c r="DI120" s="931"/>
      <c r="DJ120" s="931"/>
      <c r="DK120" s="931"/>
      <c r="DL120" s="931">
        <v>153429</v>
      </c>
      <c r="DM120" s="931"/>
      <c r="DN120" s="931"/>
      <c r="DO120" s="931"/>
      <c r="DP120" s="931"/>
      <c r="DQ120" s="931">
        <v>129024</v>
      </c>
      <c r="DR120" s="931"/>
      <c r="DS120" s="931"/>
      <c r="DT120" s="931"/>
      <c r="DU120" s="931"/>
      <c r="DV120" s="932">
        <v>7.8</v>
      </c>
      <c r="DW120" s="932"/>
      <c r="DX120" s="932"/>
      <c r="DY120" s="932"/>
      <c r="DZ120" s="933"/>
    </row>
    <row r="121" spans="1:130" s="230" customFormat="1" ht="26.25" customHeight="1" x14ac:dyDescent="0.15">
      <c r="A121" s="1063"/>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129984</v>
      </c>
      <c r="DH121" s="926"/>
      <c r="DI121" s="926"/>
      <c r="DJ121" s="926"/>
      <c r="DK121" s="926"/>
      <c r="DL121" s="926">
        <v>117476</v>
      </c>
      <c r="DM121" s="926"/>
      <c r="DN121" s="926"/>
      <c r="DO121" s="926"/>
      <c r="DP121" s="926"/>
      <c r="DQ121" s="926">
        <v>106651</v>
      </c>
      <c r="DR121" s="926"/>
      <c r="DS121" s="926"/>
      <c r="DT121" s="926"/>
      <c r="DU121" s="926"/>
      <c r="DV121" s="927">
        <v>6.5</v>
      </c>
      <c r="DW121" s="927"/>
      <c r="DX121" s="927"/>
      <c r="DY121" s="927"/>
      <c r="DZ121" s="928"/>
    </row>
    <row r="122" spans="1:130" s="230" customFormat="1" ht="26.25" customHeight="1" x14ac:dyDescent="0.15">
      <c r="A122" s="1063"/>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3252720</v>
      </c>
      <c r="BR122" s="1000"/>
      <c r="BS122" s="1000"/>
      <c r="BT122" s="1000"/>
      <c r="BU122" s="1000"/>
      <c r="BV122" s="1000">
        <v>3186432</v>
      </c>
      <c r="BW122" s="1000"/>
      <c r="BX122" s="1000"/>
      <c r="BY122" s="1000"/>
      <c r="BZ122" s="1000"/>
      <c r="CA122" s="1000">
        <v>3169539</v>
      </c>
      <c r="CB122" s="1000"/>
      <c r="CC122" s="1000"/>
      <c r="CD122" s="1000"/>
      <c r="CE122" s="1000"/>
      <c r="CF122" s="1017">
        <v>192.4</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v>67739</v>
      </c>
      <c r="DH122" s="926"/>
      <c r="DI122" s="926"/>
      <c r="DJ122" s="926"/>
      <c r="DK122" s="926"/>
      <c r="DL122" s="926">
        <v>74130</v>
      </c>
      <c r="DM122" s="926"/>
      <c r="DN122" s="926"/>
      <c r="DO122" s="926"/>
      <c r="DP122" s="926"/>
      <c r="DQ122" s="926">
        <v>104259</v>
      </c>
      <c r="DR122" s="926"/>
      <c r="DS122" s="926"/>
      <c r="DT122" s="926"/>
      <c r="DU122" s="926"/>
      <c r="DV122" s="927">
        <v>6.3</v>
      </c>
      <c r="DW122" s="927"/>
      <c r="DX122" s="927"/>
      <c r="DY122" s="927"/>
      <c r="DZ122" s="928"/>
    </row>
    <row r="123" spans="1:130" s="230" customFormat="1" ht="26.25" customHeight="1" x14ac:dyDescent="0.15">
      <c r="A123" s="1063"/>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451</v>
      </c>
      <c r="BP123" s="1005"/>
      <c r="BQ123" s="1035">
        <v>7119155</v>
      </c>
      <c r="BR123" s="1036"/>
      <c r="BS123" s="1036"/>
      <c r="BT123" s="1036"/>
      <c r="BU123" s="1036"/>
      <c r="BV123" s="1036">
        <v>7773239</v>
      </c>
      <c r="BW123" s="1036"/>
      <c r="BX123" s="1036"/>
      <c r="BY123" s="1036"/>
      <c r="BZ123" s="1036"/>
      <c r="CA123" s="1036">
        <v>8041985</v>
      </c>
      <c r="CB123" s="1036"/>
      <c r="CC123" s="1036"/>
      <c r="CD123" s="1036"/>
      <c r="CE123" s="1036"/>
      <c r="CF123" s="1001"/>
      <c r="CG123" s="1002"/>
      <c r="CH123" s="1002"/>
      <c r="CI123" s="1002"/>
      <c r="CJ123" s="1003"/>
      <c r="CK123" s="1009"/>
      <c r="CL123" s="1010"/>
      <c r="CM123" s="1010"/>
      <c r="CN123" s="1010"/>
      <c r="CO123" s="1011"/>
      <c r="CP123" s="1019" t="s">
        <v>396</v>
      </c>
      <c r="CQ123" s="1020"/>
      <c r="CR123" s="1020"/>
      <c r="CS123" s="1020"/>
      <c r="CT123" s="1020"/>
      <c r="CU123" s="1020"/>
      <c r="CV123" s="1020"/>
      <c r="CW123" s="1020"/>
      <c r="CX123" s="1020"/>
      <c r="CY123" s="1020"/>
      <c r="CZ123" s="1020"/>
      <c r="DA123" s="1020"/>
      <c r="DB123" s="1020"/>
      <c r="DC123" s="1020"/>
      <c r="DD123" s="1020"/>
      <c r="DE123" s="1020"/>
      <c r="DF123" s="1021"/>
      <c r="DG123" s="958">
        <v>25032</v>
      </c>
      <c r="DH123" s="959"/>
      <c r="DI123" s="959"/>
      <c r="DJ123" s="959"/>
      <c r="DK123" s="960"/>
      <c r="DL123" s="961">
        <v>23106</v>
      </c>
      <c r="DM123" s="959"/>
      <c r="DN123" s="959"/>
      <c r="DO123" s="959"/>
      <c r="DP123" s="960"/>
      <c r="DQ123" s="961">
        <v>21419</v>
      </c>
      <c r="DR123" s="959"/>
      <c r="DS123" s="959"/>
      <c r="DT123" s="959"/>
      <c r="DU123" s="960"/>
      <c r="DV123" s="962">
        <v>1.3</v>
      </c>
      <c r="DW123" s="963"/>
      <c r="DX123" s="963"/>
      <c r="DY123" s="963"/>
      <c r="DZ123" s="964"/>
    </row>
    <row r="124" spans="1:130" s="230" customFormat="1" ht="26.25" customHeight="1" thickBot="1" x14ac:dyDescent="0.2">
      <c r="A124" s="1063"/>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31" t="s">
        <v>452</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63"/>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63"/>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305</v>
      </c>
      <c r="AB126" s="959"/>
      <c r="AC126" s="959"/>
      <c r="AD126" s="959"/>
      <c r="AE126" s="960"/>
      <c r="AF126" s="961">
        <v>881</v>
      </c>
      <c r="AG126" s="959"/>
      <c r="AH126" s="959"/>
      <c r="AI126" s="959"/>
      <c r="AJ126" s="960"/>
      <c r="AK126" s="961">
        <v>948</v>
      </c>
      <c r="AL126" s="959"/>
      <c r="AM126" s="959"/>
      <c r="AN126" s="959"/>
      <c r="AO126" s="960"/>
      <c r="AP126" s="962">
        <v>0.1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64"/>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7" t="s">
        <v>458</v>
      </c>
      <c r="AY127" s="1038"/>
      <c r="AZ127" s="1038"/>
      <c r="BA127" s="1038"/>
      <c r="BB127" s="1038"/>
      <c r="BC127" s="1038"/>
      <c r="BD127" s="1038"/>
      <c r="BE127" s="1039"/>
      <c r="BF127" s="1040" t="s">
        <v>459</v>
      </c>
      <c r="BG127" s="1038"/>
      <c r="BH127" s="1038"/>
      <c r="BI127" s="1038"/>
      <c r="BJ127" s="1038"/>
      <c r="BK127" s="1038"/>
      <c r="BL127" s="1039"/>
      <c r="BM127" s="1040" t="s">
        <v>460</v>
      </c>
      <c r="BN127" s="1038"/>
      <c r="BO127" s="1038"/>
      <c r="BP127" s="1038"/>
      <c r="BQ127" s="1038"/>
      <c r="BR127" s="1038"/>
      <c r="BS127" s="1039"/>
      <c r="BT127" s="1040" t="s">
        <v>461</v>
      </c>
      <c r="BU127" s="1038"/>
      <c r="BV127" s="1038"/>
      <c r="BW127" s="1038"/>
      <c r="BX127" s="1038"/>
      <c r="BY127" s="1038"/>
      <c r="BZ127" s="1061"/>
      <c r="CA127" s="232"/>
      <c r="CB127" s="232"/>
      <c r="CC127" s="232"/>
      <c r="CD127" s="255"/>
      <c r="CE127" s="255"/>
      <c r="CF127" s="255"/>
      <c r="CG127" s="232"/>
      <c r="CH127" s="232"/>
      <c r="CI127" s="232"/>
      <c r="CJ127" s="254"/>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7" t="s">
        <v>463</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464</v>
      </c>
      <c r="X128" s="1049"/>
      <c r="Y128" s="1049"/>
      <c r="Z128" s="1050"/>
      <c r="AA128" s="1051" t="s">
        <v>122</v>
      </c>
      <c r="AB128" s="1052"/>
      <c r="AC128" s="1052"/>
      <c r="AD128" s="1052"/>
      <c r="AE128" s="1053"/>
      <c r="AF128" s="1054" t="s">
        <v>122</v>
      </c>
      <c r="AG128" s="1052"/>
      <c r="AH128" s="1052"/>
      <c r="AI128" s="1052"/>
      <c r="AJ128" s="1053"/>
      <c r="AK128" s="1054" t="s">
        <v>122</v>
      </c>
      <c r="AL128" s="1052"/>
      <c r="AM128" s="1052"/>
      <c r="AN128" s="1052"/>
      <c r="AO128" s="1053"/>
      <c r="AP128" s="1055"/>
      <c r="AQ128" s="1056"/>
      <c r="AR128" s="1056"/>
      <c r="AS128" s="1056"/>
      <c r="AT128" s="1057"/>
      <c r="AU128" s="232"/>
      <c r="AV128" s="232"/>
      <c r="AW128" s="232"/>
      <c r="AX128" s="896" t="s">
        <v>465</v>
      </c>
      <c r="AY128" s="897"/>
      <c r="AZ128" s="897"/>
      <c r="BA128" s="897"/>
      <c r="BB128" s="897"/>
      <c r="BC128" s="897"/>
      <c r="BD128" s="897"/>
      <c r="BE128" s="898"/>
      <c r="BF128" s="1058" t="s">
        <v>122</v>
      </c>
      <c r="BG128" s="1059"/>
      <c r="BH128" s="1059"/>
      <c r="BI128" s="1059"/>
      <c r="BJ128" s="1059"/>
      <c r="BK128" s="1059"/>
      <c r="BL128" s="1060"/>
      <c r="BM128" s="1058">
        <v>15</v>
      </c>
      <c r="BN128" s="1059"/>
      <c r="BO128" s="1059"/>
      <c r="BP128" s="1059"/>
      <c r="BQ128" s="1059"/>
      <c r="BR128" s="1059"/>
      <c r="BS128" s="1060"/>
      <c r="BT128" s="1058">
        <v>20</v>
      </c>
      <c r="BU128" s="1059"/>
      <c r="BV128" s="1059"/>
      <c r="BW128" s="1059"/>
      <c r="BX128" s="1059"/>
      <c r="BY128" s="1059"/>
      <c r="BZ128" s="1076"/>
      <c r="CA128" s="255"/>
      <c r="CB128" s="255"/>
      <c r="CC128" s="255"/>
      <c r="CD128" s="255"/>
      <c r="CE128" s="255"/>
      <c r="CF128" s="255"/>
      <c r="CG128" s="232"/>
      <c r="CH128" s="232"/>
      <c r="CI128" s="232"/>
      <c r="CJ128" s="254"/>
      <c r="CK128" s="1024"/>
      <c r="CL128" s="1025"/>
      <c r="CM128" s="1025"/>
      <c r="CN128" s="1025"/>
      <c r="CO128" s="1026"/>
      <c r="CP128" s="1041" t="s">
        <v>466</v>
      </c>
      <c r="CQ128" s="740"/>
      <c r="CR128" s="740"/>
      <c r="CS128" s="740"/>
      <c r="CT128" s="740"/>
      <c r="CU128" s="740"/>
      <c r="CV128" s="740"/>
      <c r="CW128" s="740"/>
      <c r="CX128" s="740"/>
      <c r="CY128" s="740"/>
      <c r="CZ128" s="740"/>
      <c r="DA128" s="740"/>
      <c r="DB128" s="740"/>
      <c r="DC128" s="740"/>
      <c r="DD128" s="740"/>
      <c r="DE128" s="740"/>
      <c r="DF128" s="1042"/>
      <c r="DG128" s="1043" t="s">
        <v>122</v>
      </c>
      <c r="DH128" s="1044"/>
      <c r="DI128" s="1044"/>
      <c r="DJ128" s="1044"/>
      <c r="DK128" s="1044"/>
      <c r="DL128" s="1044" t="s">
        <v>122</v>
      </c>
      <c r="DM128" s="1044"/>
      <c r="DN128" s="1044"/>
      <c r="DO128" s="1044"/>
      <c r="DP128" s="1044"/>
      <c r="DQ128" s="1044" t="s">
        <v>122</v>
      </c>
      <c r="DR128" s="1044"/>
      <c r="DS128" s="1044"/>
      <c r="DT128" s="1044"/>
      <c r="DU128" s="1044"/>
      <c r="DV128" s="1045" t="s">
        <v>122</v>
      </c>
      <c r="DW128" s="1045"/>
      <c r="DX128" s="1045"/>
      <c r="DY128" s="1045"/>
      <c r="DZ128" s="1046"/>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2000045</v>
      </c>
      <c r="AB129" s="959"/>
      <c r="AC129" s="959"/>
      <c r="AD129" s="959"/>
      <c r="AE129" s="960"/>
      <c r="AF129" s="961">
        <v>1977635</v>
      </c>
      <c r="AG129" s="959"/>
      <c r="AH129" s="959"/>
      <c r="AI129" s="959"/>
      <c r="AJ129" s="960"/>
      <c r="AK129" s="961">
        <v>1994182</v>
      </c>
      <c r="AL129" s="959"/>
      <c r="AM129" s="959"/>
      <c r="AN129" s="959"/>
      <c r="AO129" s="960"/>
      <c r="AP129" s="1073"/>
      <c r="AQ129" s="1074"/>
      <c r="AR129" s="1074"/>
      <c r="AS129" s="1074"/>
      <c r="AT129" s="1075"/>
      <c r="AU129" s="233"/>
      <c r="AV129" s="233"/>
      <c r="AW129" s="233"/>
      <c r="AX129" s="1065" t="s">
        <v>468</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316277</v>
      </c>
      <c r="AB130" s="959"/>
      <c r="AC130" s="959"/>
      <c r="AD130" s="959"/>
      <c r="AE130" s="960"/>
      <c r="AF130" s="961">
        <v>328248</v>
      </c>
      <c r="AG130" s="959"/>
      <c r="AH130" s="959"/>
      <c r="AI130" s="959"/>
      <c r="AJ130" s="960"/>
      <c r="AK130" s="961">
        <v>346712</v>
      </c>
      <c r="AL130" s="959"/>
      <c r="AM130" s="959"/>
      <c r="AN130" s="959"/>
      <c r="AO130" s="960"/>
      <c r="AP130" s="1073"/>
      <c r="AQ130" s="1074"/>
      <c r="AR130" s="1074"/>
      <c r="AS130" s="1074"/>
      <c r="AT130" s="1075"/>
      <c r="AU130" s="233"/>
      <c r="AV130" s="233"/>
      <c r="AW130" s="233"/>
      <c r="AX130" s="1065" t="s">
        <v>471</v>
      </c>
      <c r="AY130" s="923"/>
      <c r="AZ130" s="923"/>
      <c r="BA130" s="923"/>
      <c r="BB130" s="923"/>
      <c r="BC130" s="923"/>
      <c r="BD130" s="923"/>
      <c r="BE130" s="924"/>
      <c r="BF130" s="1101">
        <v>11.7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1683768</v>
      </c>
      <c r="AB131" s="986"/>
      <c r="AC131" s="986"/>
      <c r="AD131" s="986"/>
      <c r="AE131" s="987"/>
      <c r="AF131" s="985">
        <v>1649387</v>
      </c>
      <c r="AG131" s="986"/>
      <c r="AH131" s="986"/>
      <c r="AI131" s="986"/>
      <c r="AJ131" s="987"/>
      <c r="AK131" s="985">
        <v>1647470</v>
      </c>
      <c r="AL131" s="986"/>
      <c r="AM131" s="986"/>
      <c r="AN131" s="986"/>
      <c r="AO131" s="987"/>
      <c r="AP131" s="1110"/>
      <c r="AQ131" s="1111"/>
      <c r="AR131" s="1111"/>
      <c r="AS131" s="1111"/>
      <c r="AT131" s="1112"/>
      <c r="AU131" s="233"/>
      <c r="AV131" s="233"/>
      <c r="AW131" s="233"/>
      <c r="AX131" s="1083" t="s">
        <v>473</v>
      </c>
      <c r="AY131" s="740"/>
      <c r="AZ131" s="740"/>
      <c r="BA131" s="740"/>
      <c r="BB131" s="740"/>
      <c r="BC131" s="740"/>
      <c r="BD131" s="740"/>
      <c r="BE131" s="1042"/>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11.30304175</v>
      </c>
      <c r="AB132" s="1097"/>
      <c r="AC132" s="1097"/>
      <c r="AD132" s="1097"/>
      <c r="AE132" s="1098"/>
      <c r="AF132" s="1099">
        <v>10.716041779999999</v>
      </c>
      <c r="AG132" s="1097"/>
      <c r="AH132" s="1097"/>
      <c r="AI132" s="1097"/>
      <c r="AJ132" s="1098"/>
      <c r="AK132" s="1099">
        <v>13.1752</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11.4</v>
      </c>
      <c r="AB133" s="1080"/>
      <c r="AC133" s="1080"/>
      <c r="AD133" s="1080"/>
      <c r="AE133" s="1081"/>
      <c r="AF133" s="1079">
        <v>11</v>
      </c>
      <c r="AG133" s="1080"/>
      <c r="AH133" s="1080"/>
      <c r="AI133" s="1080"/>
      <c r="AJ133" s="1081"/>
      <c r="AK133" s="1079">
        <v>11.7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Aoijx5NzubI5q8/jtUZm30WcSWbaEmFmVHLs71dgo6Y2WCuYNk1MdqSSImcq/W/scGuO4KhR23QOd2P8hdGxQ==" saltValue="Baj5mLmg4ibv0qe/yq2W7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M24" zoomScale="80" zoomScaleNormal="85" zoomScaleSheetLayoutView="8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UaF3wcQCA77vl3GEc7DFqs6HL+Sv4WzZc7AG8B6WsO796jD2qEc2ctDP/dqPsTNpRu7XoG7yqZ4n6qcwG+2B+g==" saltValue="P346hchzQVjYaC/f6RHg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O34"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8+dHgBiZzdIzAhsPcog22n0ZSQYy3xOx0jLA4X7CgPJL+/1JIXb3B1jBEu+/oROzDwZf2Cj70MmWneBIysaVg==" saltValue="HV248hA/KawU+3ce+zYuw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L1"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485</v>
      </c>
      <c r="AL9" s="1117"/>
      <c r="AM9" s="1117"/>
      <c r="AN9" s="1118"/>
      <c r="AO9" s="281">
        <v>509026</v>
      </c>
      <c r="AP9" s="281">
        <v>257604</v>
      </c>
      <c r="AQ9" s="282">
        <v>243450</v>
      </c>
      <c r="AR9" s="283">
        <v>5.8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486</v>
      </c>
      <c r="AL10" s="1117"/>
      <c r="AM10" s="1117"/>
      <c r="AN10" s="1118"/>
      <c r="AO10" s="284">
        <v>56608</v>
      </c>
      <c r="AP10" s="284">
        <v>28648</v>
      </c>
      <c r="AQ10" s="285">
        <v>36828</v>
      </c>
      <c r="AR10" s="286">
        <v>-22.2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487</v>
      </c>
      <c r="AL11" s="1117"/>
      <c r="AM11" s="1117"/>
      <c r="AN11" s="1118"/>
      <c r="AO11" s="284" t="s">
        <v>488</v>
      </c>
      <c r="AP11" s="284" t="s">
        <v>488</v>
      </c>
      <c r="AQ11" s="285">
        <v>2575</v>
      </c>
      <c r="AR11" s="286" t="s">
        <v>488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489</v>
      </c>
      <c r="AL12" s="1117"/>
      <c r="AM12" s="1117"/>
      <c r="AN12" s="1118"/>
      <c r="AO12" s="284" t="s">
        <v>488</v>
      </c>
      <c r="AP12" s="284" t="s">
        <v>488</v>
      </c>
      <c r="AQ12" s="285" t="s">
        <v>488</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490</v>
      </c>
      <c r="AL13" s="1117"/>
      <c r="AM13" s="1117"/>
      <c r="AN13" s="1118"/>
      <c r="AO13" s="284">
        <v>10041</v>
      </c>
      <c r="AP13" s="284">
        <v>5081</v>
      </c>
      <c r="AQ13" s="285">
        <v>11862</v>
      </c>
      <c r="AR13" s="286">
        <v>-57.2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491</v>
      </c>
      <c r="AL14" s="1117"/>
      <c r="AM14" s="1117"/>
      <c r="AN14" s="1118"/>
      <c r="AO14" s="284">
        <v>16498</v>
      </c>
      <c r="AP14" s="284">
        <v>8349</v>
      </c>
      <c r="AQ14" s="285">
        <v>4647</v>
      </c>
      <c r="AR14" s="286">
        <v>79.7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492</v>
      </c>
      <c r="AL15" s="1120"/>
      <c r="AM15" s="1120"/>
      <c r="AN15" s="1121"/>
      <c r="AO15" s="284">
        <v>-9347</v>
      </c>
      <c r="AP15" s="284">
        <v>-4730</v>
      </c>
      <c r="AQ15" s="285">
        <v>-13358</v>
      </c>
      <c r="AR15" s="286">
        <v>-64.599999999999994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582826</v>
      </c>
      <c r="AP16" s="284">
        <v>294952</v>
      </c>
      <c r="AQ16" s="285">
        <v>286004</v>
      </c>
      <c r="AR16" s="286">
        <v>3.1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497</v>
      </c>
      <c r="AL21" s="1123"/>
      <c r="AM21" s="1123"/>
      <c r="AN21" s="1124"/>
      <c r="AO21" s="297">
        <v>25.81</v>
      </c>
      <c r="AP21" s="298">
        <v>24.25</v>
      </c>
      <c r="AQ21" s="299">
        <v>1.56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498</v>
      </c>
      <c r="AL22" s="1123"/>
      <c r="AM22" s="1123"/>
      <c r="AN22" s="1124"/>
      <c r="AO22" s="302">
        <v>92.9</v>
      </c>
      <c r="AP22" s="303">
        <v>95.4</v>
      </c>
      <c r="AQ22" s="304">
        <v>-2.5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502</v>
      </c>
      <c r="AL32" s="1131"/>
      <c r="AM32" s="1131"/>
      <c r="AN32" s="1132"/>
      <c r="AO32" s="312">
        <v>474391</v>
      </c>
      <c r="AP32" s="312">
        <v>240076</v>
      </c>
      <c r="AQ32" s="313">
        <v>167387</v>
      </c>
      <c r="AR32" s="314">
        <v>43.4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503</v>
      </c>
      <c r="AL33" s="1131"/>
      <c r="AM33" s="1131"/>
      <c r="AN33" s="1132"/>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504</v>
      </c>
      <c r="AL34" s="1131"/>
      <c r="AM34" s="1131"/>
      <c r="AN34" s="1132"/>
      <c r="AO34" s="312" t="s">
        <v>488</v>
      </c>
      <c r="AP34" s="312" t="s">
        <v>488</v>
      </c>
      <c r="AQ34" s="313">
        <v>5</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505</v>
      </c>
      <c r="AL35" s="1131"/>
      <c r="AM35" s="1131"/>
      <c r="AN35" s="1132"/>
      <c r="AO35" s="312">
        <v>71228</v>
      </c>
      <c r="AP35" s="312">
        <v>36047</v>
      </c>
      <c r="AQ35" s="313">
        <v>34589</v>
      </c>
      <c r="AR35" s="314">
        <v>4.2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506</v>
      </c>
      <c r="AL36" s="1131"/>
      <c r="AM36" s="1131"/>
      <c r="AN36" s="1132"/>
      <c r="AO36" s="312">
        <v>17202</v>
      </c>
      <c r="AP36" s="312">
        <v>8705</v>
      </c>
      <c r="AQ36" s="313">
        <v>2508</v>
      </c>
      <c r="AR36" s="314">
        <v>247.1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507</v>
      </c>
      <c r="AL37" s="1131"/>
      <c r="AM37" s="1131"/>
      <c r="AN37" s="1132"/>
      <c r="AO37" s="312">
        <v>948</v>
      </c>
      <c r="AP37" s="312">
        <v>480</v>
      </c>
      <c r="AQ37" s="313">
        <v>1525</v>
      </c>
      <c r="AR37" s="314">
        <v>-68.5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508</v>
      </c>
      <c r="AL38" s="1134"/>
      <c r="AM38" s="1134"/>
      <c r="AN38" s="1135"/>
      <c r="AO38" s="315" t="s">
        <v>488</v>
      </c>
      <c r="AP38" s="315" t="s">
        <v>488</v>
      </c>
      <c r="AQ38" s="316">
        <v>44</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509</v>
      </c>
      <c r="AL39" s="1134"/>
      <c r="AM39" s="1134"/>
      <c r="AN39" s="1135"/>
      <c r="AO39" s="312" t="s">
        <v>488</v>
      </c>
      <c r="AP39" s="312" t="s">
        <v>488</v>
      </c>
      <c r="AQ39" s="313">
        <v>-7489</v>
      </c>
      <c r="AR39" s="314" t="s">
        <v>488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510</v>
      </c>
      <c r="AL40" s="1131"/>
      <c r="AM40" s="1131"/>
      <c r="AN40" s="1132"/>
      <c r="AO40" s="312">
        <v>-346712</v>
      </c>
      <c r="AP40" s="312">
        <v>-175462</v>
      </c>
      <c r="AQ40" s="313">
        <v>-138932</v>
      </c>
      <c r="AR40" s="314">
        <v>26.3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217057</v>
      </c>
      <c r="AP41" s="312">
        <v>109846</v>
      </c>
      <c r="AQ41" s="313">
        <v>59636</v>
      </c>
      <c r="AR41" s="314">
        <v>100</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480</v>
      </c>
      <c r="AN49" s="1127" t="s">
        <v>513</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953349</v>
      </c>
      <c r="AN51" s="334">
        <v>440143</v>
      </c>
      <c r="AO51" s="335">
        <v>45.8</v>
      </c>
      <c r="AP51" s="336">
        <v>268375</v>
      </c>
      <c r="AQ51" s="337">
        <v>-1.2</v>
      </c>
      <c r="AR51" s="338">
        <v>47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315279</v>
      </c>
      <c r="AN52" s="342">
        <v>145558</v>
      </c>
      <c r="AO52" s="343">
        <v>4.8</v>
      </c>
      <c r="AP52" s="344">
        <v>119602</v>
      </c>
      <c r="AQ52" s="345">
        <v>1.5</v>
      </c>
      <c r="AR52" s="346">
        <v>3.3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573618</v>
      </c>
      <c r="AN53" s="334">
        <v>268674</v>
      </c>
      <c r="AO53" s="335">
        <v>-39</v>
      </c>
      <c r="AP53" s="336">
        <v>301035</v>
      </c>
      <c r="AQ53" s="337">
        <v>12.2</v>
      </c>
      <c r="AR53" s="338">
        <v>-51.2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178102</v>
      </c>
      <c r="AN54" s="342">
        <v>83420</v>
      </c>
      <c r="AO54" s="343">
        <v>-42.7</v>
      </c>
      <c r="AP54" s="344">
        <v>154376</v>
      </c>
      <c r="AQ54" s="345">
        <v>29.1</v>
      </c>
      <c r="AR54" s="346">
        <v>-71.8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293718</v>
      </c>
      <c r="AN55" s="334">
        <v>140670</v>
      </c>
      <c r="AO55" s="335">
        <v>-47.6</v>
      </c>
      <c r="AP55" s="336">
        <v>277467</v>
      </c>
      <c r="AQ55" s="337">
        <v>-7.8</v>
      </c>
      <c r="AR55" s="338">
        <v>-39.799999999999997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130884</v>
      </c>
      <c r="AN56" s="342">
        <v>62684</v>
      </c>
      <c r="AO56" s="343">
        <v>-24.9</v>
      </c>
      <c r="AP56" s="344">
        <v>128378</v>
      </c>
      <c r="AQ56" s="345">
        <v>-16.8</v>
      </c>
      <c r="AR56" s="346">
        <v>-8.1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601965</v>
      </c>
      <c r="AN57" s="334">
        <v>295806</v>
      </c>
      <c r="AO57" s="335">
        <v>110.3</v>
      </c>
      <c r="AP57" s="336">
        <v>282256</v>
      </c>
      <c r="AQ57" s="337">
        <v>1.7</v>
      </c>
      <c r="AR57" s="338">
        <v>108.6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216274</v>
      </c>
      <c r="AN58" s="342">
        <v>106277</v>
      </c>
      <c r="AO58" s="343">
        <v>69.5</v>
      </c>
      <c r="AP58" s="344">
        <v>145453</v>
      </c>
      <c r="AQ58" s="345">
        <v>13.3</v>
      </c>
      <c r="AR58" s="346">
        <v>56.2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790624</v>
      </c>
      <c r="AN59" s="334">
        <v>400113</v>
      </c>
      <c r="AO59" s="335">
        <v>35.299999999999997</v>
      </c>
      <c r="AP59" s="336">
        <v>295341</v>
      </c>
      <c r="AQ59" s="337">
        <v>4.5999999999999996</v>
      </c>
      <c r="AR59" s="338">
        <v>30.7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249806</v>
      </c>
      <c r="AN60" s="342">
        <v>126420</v>
      </c>
      <c r="AO60" s="343">
        <v>19</v>
      </c>
      <c r="AP60" s="344">
        <v>137402</v>
      </c>
      <c r="AQ60" s="345">
        <v>-5.5</v>
      </c>
      <c r="AR60" s="346">
        <v>24.5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642655</v>
      </c>
      <c r="AN61" s="349">
        <v>309081</v>
      </c>
      <c r="AO61" s="350">
        <v>21</v>
      </c>
      <c r="AP61" s="351">
        <v>284895</v>
      </c>
      <c r="AQ61" s="352">
        <v>1.9</v>
      </c>
      <c r="AR61" s="338">
        <v>19.100000000000001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218069</v>
      </c>
      <c r="AN62" s="342">
        <v>104872</v>
      </c>
      <c r="AO62" s="343">
        <v>5.0999999999999996</v>
      </c>
      <c r="AP62" s="344">
        <v>137042</v>
      </c>
      <c r="AQ62" s="345">
        <v>4.3</v>
      </c>
      <c r="AR62" s="346">
        <v>0.8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4mDGpiEDdnDw76Xry4Ep6E3FDnZNvJ1H5O5UcWkuVKaKcAAF5Yc0l7rin03OwE2Ic746AT2Yk1rFH/v7SOxe9g==" saltValue="seBYoeAyZQ4Tj21gZVyPt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6"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qVizC71JVhLJOhR9AYmhO4jfVB9jZU9ZYIRTpO1h/zX76FResrTYHh2tPtCVJUqep1BkwsYJqIuSzYZa/JAl8Q==" saltValue="AbNbvq0RQ0HbbEZgLjt5z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1" zoomScale="70" zoomScaleNormal="70" zoomScaleSheetLayoutView="55" workbookViewId="0">
      <selection activeCell="AE116" sqref="AE116"/>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OlPYO8kcGoj0n96HqlKHIs5es0NZwo6mNio2460/y5TjAzd2ENfZPsSpYxGB2u71Xrs0xQzeOPXEMcy+W3y8ow==" saltValue="76SLPPd0tuKlu1CPTl7Mu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E13"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48.38</v>
      </c>
      <c r="G47" s="12">
        <v>50.07</v>
      </c>
      <c r="H47" s="12">
        <v>46.29</v>
      </c>
      <c r="I47" s="12">
        <v>29.87</v>
      </c>
      <c r="J47" s="13">
        <v>35.880000000000003</v>
      </c>
    </row>
    <row r="48" spans="2:10" ht="57.75" customHeight="1" x14ac:dyDescent="0.15">
      <c r="B48" s="14"/>
      <c r="C48" s="1141" t="s">
        <v>4</v>
      </c>
      <c r="D48" s="1141"/>
      <c r="E48" s="1142"/>
      <c r="F48" s="15">
        <v>19.010000000000002</v>
      </c>
      <c r="G48" s="16">
        <v>41.57</v>
      </c>
      <c r="H48" s="16">
        <v>35.25</v>
      </c>
      <c r="I48" s="16">
        <v>27.05</v>
      </c>
      <c r="J48" s="17">
        <v>36.92</v>
      </c>
    </row>
    <row r="49" spans="2:10" ht="57.75" customHeight="1" thickBot="1" x14ac:dyDescent="0.2">
      <c r="B49" s="18"/>
      <c r="C49" s="1143" t="s">
        <v>5</v>
      </c>
      <c r="D49" s="1143"/>
      <c r="E49" s="1144"/>
      <c r="F49" s="19">
        <v>3.19</v>
      </c>
      <c r="G49" s="20">
        <v>29.78</v>
      </c>
      <c r="H49" s="20" t="s">
        <v>532</v>
      </c>
      <c r="I49" s="20" t="s">
        <v>533</v>
      </c>
      <c r="J49" s="21">
        <v>16.36</v>
      </c>
    </row>
    <row r="50" spans="2:10" x14ac:dyDescent="0.15"/>
  </sheetData>
  <sheetProtection algorithmName="SHA-512" hashValue="STgL580uZZfgU3vwMxpWntxhdLyCmZEU0Nt9LrmA5g5d8FxkTW96+A3+4Wb9hHw0gBatq7Uuj4k5SjVWkrr81g==" saltValue="wSHyTWsQGQVcLDCNBcss8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2025-02-19T05:19:34Z</dcterms:created>
  <dcterms:modified xsi:type="dcterms:W3CDTF">2025-03-20T07:55:48Z</dcterms:modified>
  <cp:category/>
</cp:coreProperties>
</file>