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192.168.17.111\業務用02\01 財政関係\11 財政比較分析表・財政資料収集\令和６年度財政状況資料集\提出用\"/>
    </mc:Choice>
  </mc:AlternateContent>
  <xr:revisionPtr revIDLastSave="0" documentId="13_ncr:1_{D66ECDFF-8054-47E3-A7C6-60F8158DDA63}" xr6:coauthVersionLast="47" xr6:coauthVersionMax="47" xr10:uidLastSave="{00000000-0000-0000-0000-000000000000}"/>
  <bookViews>
    <workbookView xWindow="-120" yWindow="-120" windowWidth="29040" windowHeight="1584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C35" i="10"/>
  <c r="CO34" i="10"/>
  <c r="BW34" i="10"/>
  <c r="BW35" i="10" s="1"/>
  <c r="BW36" i="10" s="1"/>
  <c r="BW37" i="10" s="1"/>
  <c r="BW38" i="10" s="1"/>
  <c r="BW39" i="10" s="1"/>
  <c r="BE34" i="10"/>
  <c r="C34" i="10"/>
  <c r="U34" i="10" s="1"/>
  <c r="U35" i="10" l="1"/>
  <c r="U36" i="10" s="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<sst xmlns="http://schemas.openxmlformats.org/spreadsheetml/2006/main" count="1113" uniqueCount="568">
  <si>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</si>
  <si>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</si>
  <si>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</si>
  <si>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</si>
  <si>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</si>
  <si>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</si>
  <si>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</si>
  <si>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</si>
  <si>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</si>
  <si>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</si>
  <si>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</si>
  <si>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</si>
  <si>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</si>
  <si>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</si>
  <si>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</si>
  <si>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</si>
  <si>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</si>
  <si>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</si>
  <si>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</si>
  <si>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</si>
  <si>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</si>
  <si>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</si>
  <si>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</si>
  <si>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</si>
  <si>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</si>
  <si>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</si>
  <si>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</si>
  <si>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</si>
  <si>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</si>
  <si>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</si>
  <si>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</si>
  <si>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</si>
  <si>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</si>
  <si>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</si>
  <si>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</si>
  <si>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</si>
  <si>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</si>
  <si>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</si>
  <si>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</si>
  <si>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</si>
  <si>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</si>
  <si>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</si>
  <si>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</si>
  <si>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</si>
  <si>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</si>
  <si>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</si>
  <si>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</si>
  <si>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</si>
  <si>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</si>
  <si>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</si>
  <si>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</si>
  <si>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</si>
  <si>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</si>
  <si>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</si>
  <si>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</si>
  <si>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</si>
  <si>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</si>
  <si>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</si>
  <si>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</si>
  <si>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</si>
  <si>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</si>
  <si>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</si>
  <si>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</si>
  <si>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</si>
  <si>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</si>
  <si>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</si>
  <si>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</si>
  <si>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</si>
  <si>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</si>
  <si>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</si>
  <si>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</si>
  <si>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</si>
  <si>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</si>
  <si>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</si>
  <si>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</si>
  <si>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</si>
  <si>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</si>
  <si>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</si>
  <si>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</si>
  <si>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</si>
  <si>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</si>
  <si>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</si>
  <si>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</si>
  <si>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</si>
  <si>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</si>
  <si>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</si>
  <si>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</si>
  <si>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</si>
  <si>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</si>
  <si>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</si>
  <si>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</si>
  <si>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</si>
  <si>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</si>
  <si>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</si>
  <si>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水上村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</si>
  <si>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</si>
  <si>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</si>
  <si>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</si>
  <si>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</si>
  <si>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</si>
  <si>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</si>
  <si>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</si>
  <si>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</si>
  <si>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</si>
  <si>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</si>
  <si>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</si>
  <si>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</si>
  <si>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</si>
  <si>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</si>
  <si>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</si>
  <si>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</si>
  <si>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</si>
  <si>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</si>
  <si>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</si>
  <si>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</si>
  <si>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</si>
  <si>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</si>
  <si>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</si>
  <si>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</si>
  <si>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</si>
  <si>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</si>
  <si>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</si>
  <si>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</si>
  <si>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</si>
  <si>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</si>
  <si>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</si>
  <si>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</si>
  <si>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</si>
  <si>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</si>
  <si>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</si>
  <si>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</si>
  <si>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</si>
  <si>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</si>
  <si>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</si>
  <si>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</si>
  <si>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</si>
  <si>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</si>
  <si>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</si>
  <si>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</si>
  <si>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</si>
  <si>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</si>
  <si>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</si>
  <si>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</si>
  <si>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</si>
  <si>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</si>
  <si>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</si>
  <si>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</si>
  <si>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</si>
  <si>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</si>
  <si>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</si>
  <si>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</si>
  <si>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</si>
  <si>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</si>
  <si>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</si>
  <si>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</si>
  <si>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</si>
  <si>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</si>
  <si>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</si>
  <si>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</si>
  <si>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</si>
  <si>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</si>
  <si>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</si>
  <si>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</si>
  <si>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</si>
  <si>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</si>
  <si>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</si>
  <si>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</si>
  <si>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</si>
  <si>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</si>
  <si>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</si>
  <si>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</si>
  <si>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</si>
  <si>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</si>
  <si>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</si>
  <si>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</si>
  <si>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</si>
  <si>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</si>
  <si>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</si>
  <si>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</si>
  <si>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</si>
  <si>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</si>
  <si>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</si>
  <si>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</si>
  <si>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</si>
  <si>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</si>
  <si>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</si>
  <si>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</si>
  <si>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</si>
  <si>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</si>
  <si>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</si>
  <si>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</si>
  <si>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</si>
  <si>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</si>
  <si>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</si>
  <si>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</si>
  <si>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</si>
  <si>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</si>
  <si>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</si>
  <si>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</si>
  <si>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</si>
  <si>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</si>
  <si>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</si>
  <si>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</si>
  <si>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</si>
  <si>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熊本県水上村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</si>
  <si>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</si>
  <si>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</si>
  <si>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</si>
  <si>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</si>
  <si>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</si>
  <si>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</si>
  <si>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</si>
  <si>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</si>
  <si>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</si>
  <si>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</si>
  <si>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</si>
  <si>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</si>
  <si>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</si>
  <si>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</si>
  <si>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</si>
  <si>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</si>
  <si>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</si>
  <si>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</si>
  <si>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</si>
  <si>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</si>
  <si>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</si>
  <si>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</si>
  <si>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</si>
  <si>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</si>
  <si>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</si>
  <si>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</si>
  <si>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</si>
  <si>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</si>
  <si>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</si>
  <si>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</si>
  <si>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</si>
  <si>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</si>
  <si>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</si>
  <si>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</si>
  <si>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</si>
  <si>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</si>
  <si>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</si>
  <si>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</si>
  <si>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</si>
  <si>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</si>
  <si>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</si>
  <si>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</si>
  <si>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</si>
  <si>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</si>
  <si>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</si>
  <si>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</si>
  <si>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</si>
  <si>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</si>
  <si>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</si>
  <si>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</si>
  <si>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</si>
  <si>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</si>
  <si>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</si>
  <si>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</si>
  <si>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</si>
  <si>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</si>
  <si>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</si>
  <si>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</si>
  <si>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</si>
  <si>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</si>
  <si>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</si>
  <si>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</si>
  <si>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</si>
  <si>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</si>
  <si>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</si>
  <si>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</si>
  <si>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</si>
  <si>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</si>
  <si>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</si>
  <si>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</si>
  <si>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</si>
  <si>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</si>
  <si>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</si>
  <si>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</si>
  <si>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</si>
  <si>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</si>
  <si>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</si>
  <si>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</si>
  <si>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</si>
  <si>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</si>
  <si>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</si>
  <si>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</si>
  <si>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</si>
  <si>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</si>
  <si>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</si>
  <si>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</si>
  <si>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</si>
  <si>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</si>
  <si>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</si>
  <si>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</si>
  <si>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</si>
  <si>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</si>
  <si>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</si>
  <si>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</si>
  <si>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</si>
  <si>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</si>
  <si>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</si>
  <si>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</si>
  <si>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</si>
  <si>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</si>
  <si>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</si>
  <si>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</si>
  <si>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</si>
  <si>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</si>
  <si>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</si>
  <si>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</si>
  <si>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</si>
  <si>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</si>
  <si>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</si>
  <si>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</si>
  <si>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</si>
  <si>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</si>
  <si>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</si>
  <si>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</si>
  <si>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</si>
  <si>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</si>
  <si>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</si>
  <si>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</si>
  <si>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</si>
  <si>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</si>
  <si>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</si>
  <si>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</si>
  <si>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</si>
  <si>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</si>
  <si>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</si>
  <si>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</si>
  <si>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</si>
  <si>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</si>
  <si>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</si>
  <si>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</si>
  <si>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</si>
  <si>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</si>
  <si>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</si>
  <si>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</si>
  <si>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</si>
  <si>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</si>
  <si>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</si>
  <si>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</si>
  <si>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</si>
  <si>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</si>
  <si>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</si>
  <si>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</si>
  <si>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</si>
  <si>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</si>
  <si>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</si>
  <si>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</si>
  <si>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</si>
  <si>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</si>
  <si>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</si>
  <si>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</si>
  <si>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熊本県水上村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</si>
  <si>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</si>
  <si>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</si>
  <si>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</si>
  <si>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</si>
  <si>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</si>
  <si>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</si>
  <si>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</si>
  <si>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</si>
  <si>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</si>
  <si>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</si>
  <si>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</si>
  <si>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</si>
  <si>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</si>
  <si>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</si>
  <si>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</si>
  <si>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</si>
  <si>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</si>
  <si>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</si>
  <si>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</si>
  <si>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</si>
  <si>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</si>
  <si>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</si>
  <si>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</si>
  <si>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</si>
  <si>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</si>
  <si>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</si>
  <si>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</si>
  <si>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</si>
  <si>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</si>
  <si>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</si>
  <si>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</si>
  <si>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</si>
  <si>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</si>
  <si>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</si>
  <si>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</si>
  <si>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</si>
  <si>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</si>
  <si>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水上村簡易水道事業</t>
    <phoneticPr fontId="5"/>
  </si>
  <si>
    <t>法適用企業</t>
    <phoneticPr fontId="5"/>
  </si>
  <si>
    <t>水上村下水道事業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</si>
  <si>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</si>
  <si>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</si>
  <si>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</si>
  <si>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</si>
  <si>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</si>
  <si>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</si>
  <si>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</si>
  <si>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</si>
  <si>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</si>
  <si>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</si>
  <si>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</si>
  <si>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</si>
  <si>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</si>
  <si>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</si>
  <si>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</si>
  <si>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</si>
  <si>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</si>
  <si>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</si>
  <si>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</si>
  <si>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</si>
  <si>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</si>
  <si>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</si>
  <si>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</si>
  <si>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</si>
  <si>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</si>
  <si>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</si>
  <si>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</si>
  <si>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</si>
  <si>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</si>
  <si>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</si>
  <si>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</si>
  <si>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</si>
  <si>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</si>
  <si>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</si>
  <si>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</si>
  <si>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</si>
  <si>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</si>
  <si>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</si>
  <si>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</si>
  <si>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</si>
  <si>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</si>
  <si>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</si>
  <si>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</si>
  <si>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</si>
  <si>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</si>
  <si>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</si>
  <si>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</si>
  <si>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</si>
  <si>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</si>
  <si>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</si>
  <si>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</si>
  <si>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</si>
  <si>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</si>
  <si>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</si>
  <si>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</si>
  <si>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</si>
  <si>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</si>
  <si>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</si>
  <si>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</si>
  <si>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</si>
  <si>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</si>
  <si>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</si>
  <si>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</si>
  <si>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</si>
  <si>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</si>
  <si>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</si>
  <si>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</si>
  <si>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</si>
  <si>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</si>
  <si>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</si>
  <si>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</si>
  <si>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</si>
  <si>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</si>
  <si>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</si>
  <si>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</si>
  <si>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</si>
  <si>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</si>
  <si>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</si>
  <si>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</si>
  <si>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</si>
  <si>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</si>
  <si>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</si>
  <si>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</si>
  <si>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</si>
  <si>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</si>
  <si>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</si>
  <si>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</si>
  <si>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</si>
  <si>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</si>
  <si>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</si>
  <si>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</si>
  <si>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</si>
  <si>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</si>
  <si>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</si>
  <si>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</si>
  <si>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</si>
  <si>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</si>
  <si>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</si>
  <si>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</si>
  <si>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</si>
  <si>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</si>
  <si>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</si>
  <si>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</si>
  <si>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</si>
  <si>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</si>
  <si>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</si>
  <si>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</si>
  <si>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</si>
  <si>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</si>
  <si>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</si>
  <si>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</si>
  <si>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</si>
  <si>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</si>
  <si>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</si>
  <si>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</si>
  <si>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</si>
  <si>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</si>
  <si>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</si>
  <si>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</si>
  <si>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</si>
  <si>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</si>
  <si>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</si>
  <si>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</si>
  <si>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</si>
  <si>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</si>
  <si>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</si>
  <si>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</si>
  <si>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</si>
  <si>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</si>
  <si>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</si>
  <si>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</si>
  <si>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</si>
  <si>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</si>
  <si>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</si>
  <si>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</si>
  <si>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</si>
  <si>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</si>
  <si>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</si>
  <si>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</si>
  <si>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3.41</t>
  </si>
  <si>
    <t>▲ 25.54</t>
  </si>
  <si>
    <t>▲ 4.72</t>
  </si>
  <si>
    <t>一般会計</t>
  </si>
  <si>
    <t>介護保険事業</t>
  </si>
  <si>
    <t>水上村簡易水道事業</t>
  </si>
  <si>
    <t>国民健康保険事業（事業勘定）</t>
  </si>
  <si>
    <t>水上村下水道事業</t>
  </si>
  <si>
    <t>後期高齢者医療事業</t>
  </si>
  <si>
    <t>国民健康保険事業（直診勘定）</t>
  </si>
  <si>
    <t>その他会計（赤字）</t>
  </si>
  <si>
    <t>その他会計（黒字）</t>
  </si>
  <si>
    <t>R02</t>
    <phoneticPr fontId="5"/>
  </si>
  <si>
    <t>R03</t>
    <phoneticPr fontId="5"/>
  </si>
  <si>
    <t>R04</t>
    <phoneticPr fontId="5"/>
  </si>
  <si>
    <t>R05</t>
    <phoneticPr fontId="5"/>
  </si>
  <si>
    <t>R06</t>
    <phoneticPr fontId="5"/>
  </si>
  <si>
    <t>-</t>
    <phoneticPr fontId="2"/>
  </si>
  <si>
    <t>球磨郡公立多良木病院企業団</t>
    <rPh sb="0" eb="2">
      <t>クマ</t>
    </rPh>
    <rPh sb="2" eb="3">
      <t>グン</t>
    </rPh>
    <rPh sb="3" eb="5">
      <t>コウリツ</t>
    </rPh>
    <rPh sb="5" eb="8">
      <t>タラギ</t>
    </rPh>
    <rPh sb="8" eb="10">
      <t>ビョウイン</t>
    </rPh>
    <rPh sb="10" eb="12">
      <t>キギョウ</t>
    </rPh>
    <rPh sb="12" eb="13">
      <t>ダン</t>
    </rPh>
    <phoneticPr fontId="2"/>
  </si>
  <si>
    <t>上球磨消防組合</t>
    <rPh sb="0" eb="3">
      <t>カミクマ</t>
    </rPh>
    <rPh sb="3" eb="5">
      <t>ショウボウ</t>
    </rPh>
    <rPh sb="5" eb="7">
      <t>クミアイ</t>
    </rPh>
    <phoneticPr fontId="2"/>
  </si>
  <si>
    <t>人吉球磨広域行政組合（一般会計）</t>
    <rPh sb="0" eb="2">
      <t>ヒトヨシ</t>
    </rPh>
    <rPh sb="2" eb="4">
      <t>クマ</t>
    </rPh>
    <rPh sb="4" eb="6">
      <t>コウイキ</t>
    </rPh>
    <rPh sb="6" eb="8">
      <t>ギョウセイ</t>
    </rPh>
    <rPh sb="8" eb="10">
      <t>クミアイ</t>
    </rPh>
    <rPh sb="11" eb="13">
      <t>イッパン</t>
    </rPh>
    <rPh sb="13" eb="15">
      <t>カイケイ</t>
    </rPh>
    <phoneticPr fontId="2"/>
  </si>
  <si>
    <t>熊本県高齢者医療広域連合（一般会計）</t>
    <rPh sb="0" eb="3">
      <t>クマモトケン</t>
    </rPh>
    <rPh sb="3" eb="6">
      <t>コウレイシャ</t>
    </rPh>
    <rPh sb="6" eb="8">
      <t>イリョウ</t>
    </rPh>
    <rPh sb="8" eb="10">
      <t>コウイキ</t>
    </rPh>
    <rPh sb="10" eb="12">
      <t>レンゴウ</t>
    </rPh>
    <rPh sb="13" eb="15">
      <t>イッパン</t>
    </rPh>
    <rPh sb="15" eb="17">
      <t>カイケイ</t>
    </rPh>
    <phoneticPr fontId="2"/>
  </si>
  <si>
    <t>熊本県高齢者医療広域連合（後期高齢者医療特別会計）</t>
    <rPh sb="0" eb="3">
      <t>クマモトケン</t>
    </rPh>
    <rPh sb="3" eb="6">
      <t>コウレイシャ</t>
    </rPh>
    <rPh sb="6" eb="8">
      <t>イリョウ</t>
    </rPh>
    <rPh sb="8" eb="10">
      <t>コウイキ</t>
    </rPh>
    <rPh sb="10" eb="12">
      <t>レンゴウ</t>
    </rPh>
    <rPh sb="13" eb="15">
      <t>コウキ</t>
    </rPh>
    <rPh sb="15" eb="18">
      <t>コウレイシャ</t>
    </rPh>
    <rPh sb="18" eb="20">
      <t>イリョウ</t>
    </rPh>
    <rPh sb="20" eb="22">
      <t>トクベツ</t>
    </rPh>
    <rPh sb="22" eb="24">
      <t>カイケイ</t>
    </rPh>
    <phoneticPr fontId="2"/>
  </si>
  <si>
    <t>熊本県市町村総合事務組合</t>
    <rPh sb="0" eb="3">
      <t>クマモトケン</t>
    </rPh>
    <rPh sb="3" eb="6">
      <t>シチョウソン</t>
    </rPh>
    <rPh sb="6" eb="8">
      <t>ソウゴウ</t>
    </rPh>
    <rPh sb="8" eb="10">
      <t>ジム</t>
    </rPh>
    <rPh sb="10" eb="12">
      <t>クミアイ</t>
    </rPh>
    <phoneticPr fontId="2"/>
  </si>
  <si>
    <t>株式会社みずかみ</t>
    <rPh sb="0" eb="4">
      <t>カブシキガイシャ</t>
    </rPh>
    <phoneticPr fontId="2"/>
  </si>
  <si>
    <t>くま川鉄道株式会社</t>
    <rPh sb="2" eb="3">
      <t>カワ</t>
    </rPh>
    <rPh sb="3" eb="5">
      <t>テツドウ</t>
    </rPh>
    <rPh sb="5" eb="9">
      <t>カブシキガイシャ</t>
    </rPh>
    <phoneticPr fontId="2"/>
  </si>
  <si>
    <t>-</t>
    <phoneticPr fontId="2"/>
  </si>
  <si>
    <t>ふるさと応援基金</t>
    <rPh sb="4" eb="8">
      <t>オウエンキキン</t>
    </rPh>
    <phoneticPr fontId="5"/>
  </si>
  <si>
    <t>地域公共交通対策基金</t>
    <rPh sb="0" eb="6">
      <t>チイキコウキョウコウツウ</t>
    </rPh>
    <rPh sb="6" eb="8">
      <t>タイサク</t>
    </rPh>
    <rPh sb="8" eb="10">
      <t>キキン</t>
    </rPh>
    <phoneticPr fontId="2"/>
  </si>
  <si>
    <t>こども育成支援基金</t>
    <rPh sb="3" eb="5">
      <t>イクセイ</t>
    </rPh>
    <rPh sb="5" eb="7">
      <t>シエン</t>
    </rPh>
    <rPh sb="7" eb="9">
      <t>キキン</t>
    </rPh>
    <phoneticPr fontId="2"/>
  </si>
  <si>
    <t>いきいき人づくり基金</t>
    <rPh sb="4" eb="5">
      <t>ヒト</t>
    </rPh>
    <rPh sb="8" eb="10">
      <t>キキン</t>
    </rPh>
    <phoneticPr fontId="2"/>
  </si>
  <si>
    <t>森林環境譲与税基金</t>
    <rPh sb="0" eb="2">
      <t>シンリン</t>
    </rPh>
    <rPh sb="2" eb="4">
      <t>カンキョウ</t>
    </rPh>
    <rPh sb="4" eb="6">
      <t>ジョウヨ</t>
    </rPh>
    <rPh sb="6" eb="7">
      <t>ゼイ</t>
    </rPh>
    <rPh sb="7" eb="9">
      <t>キキン</t>
    </rPh>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</si>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</sst>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3818-4605-8694-20220AE4949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268674</c:v>
                </c:pt>
                <c:pt idx="1">
                  <c:v>140670</c:v>
                </c:pt>
                <c:pt idx="2">
                  <c:v>295806</c:v>
                </c:pt>
                <c:pt idx="3">
                  <c:v>400113</c:v>
                </c:pt>
                <c:pt idx="4">
                  <c:v>213054</c:v>
                </c:pt>
              </c:numCache>
            </c:numRef>
          </c:val>
          <c:smooth val="0"/>
          <c:extLst>
            <c:ext xmlns:c16="http://schemas.microsoft.com/office/drawing/2014/chart" uri="{C3380CC4-5D6E-409C-BE32-E72D297353CC}">
              <c16:uniqueId val="{00000001-3818-4605-8694-20220AE4949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41.57</c:v>
                </c:pt>
                <c:pt idx="1">
                  <c:v>35.25</c:v>
                </c:pt>
                <c:pt idx="2">
                  <c:v>27.05</c:v>
                </c:pt>
                <c:pt idx="3">
                  <c:v>36.92</c:v>
                </c:pt>
                <c:pt idx="4">
                  <c:v>30.96</c:v>
                </c:pt>
              </c:numCache>
            </c:numRef>
          </c:val>
          <c:extLst>
            <c:ext xmlns:c16="http://schemas.microsoft.com/office/drawing/2014/chart" uri="{C3380CC4-5D6E-409C-BE32-E72D297353CC}">
              <c16:uniqueId val="{00000000-1BA0-4B66-A5B8-4FF584DCC82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50.07</c:v>
                </c:pt>
                <c:pt idx="1">
                  <c:v>46.29</c:v>
                </c:pt>
                <c:pt idx="2">
                  <c:v>29.87</c:v>
                </c:pt>
                <c:pt idx="3">
                  <c:v>35.880000000000003</c:v>
                </c:pt>
                <c:pt idx="4">
                  <c:v>35.22</c:v>
                </c:pt>
              </c:numCache>
            </c:numRef>
          </c:val>
          <c:extLst>
            <c:ext xmlns:c16="http://schemas.microsoft.com/office/drawing/2014/chart" uri="{C3380CC4-5D6E-409C-BE32-E72D297353CC}">
              <c16:uniqueId val="{00000001-1BA0-4B66-A5B8-4FF584DCC82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29.78</c:v>
                </c:pt>
                <c:pt idx="1">
                  <c:v>-3.41</c:v>
                </c:pt>
                <c:pt idx="2">
                  <c:v>-25.54</c:v>
                </c:pt>
                <c:pt idx="3">
                  <c:v>16.36</c:v>
                </c:pt>
                <c:pt idx="4">
                  <c:v>-4.72</c:v>
                </c:pt>
              </c:numCache>
            </c:numRef>
          </c:val>
          <c:smooth val="0"/>
          <c:extLst>
            <c:ext xmlns:c16="http://schemas.microsoft.com/office/drawing/2014/chart" uri="{C3380CC4-5D6E-409C-BE32-E72D297353CC}">
              <c16:uniqueId val="{00000002-1BA0-4B66-A5B8-4FF584DCC82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1.96</c:v>
                </c:pt>
                <c:pt idx="2">
                  <c:v>#N/A</c:v>
                </c:pt>
                <c:pt idx="3">
                  <c:v>0.93</c:v>
                </c:pt>
                <c:pt idx="4">
                  <c:v>#N/A</c:v>
                </c:pt>
                <c:pt idx="5">
                  <c:v>0.95</c:v>
                </c:pt>
                <c:pt idx="6">
                  <c:v>#N/A</c:v>
                </c:pt>
                <c:pt idx="7">
                  <c:v>5.16</c:v>
                </c:pt>
                <c:pt idx="8">
                  <c:v>0</c:v>
                </c:pt>
                <c:pt idx="9">
                  <c:v>0</c:v>
                </c:pt>
              </c:numCache>
            </c:numRef>
          </c:val>
          <c:extLst>
            <c:ext xmlns:c16="http://schemas.microsoft.com/office/drawing/2014/chart" uri="{C3380CC4-5D6E-409C-BE32-E72D297353CC}">
              <c16:uniqueId val="{00000000-2134-4515-BEBC-F02AC2552CC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134-4515-BEBC-F02AC2552CC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134-4515-BEBC-F02AC2552CC4}"/>
            </c:ext>
          </c:extLst>
        </c:ser>
        <c:ser>
          <c:idx val="3"/>
          <c:order val="3"/>
          <c:tx>
            <c:strRef>
              <c:f>データシート!$A$30</c:f>
              <c:strCache>
                <c:ptCount val="1"/>
                <c:pt idx="0">
                  <c:v>国民健康保険事業（直診勘定）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0.03</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2134-4515-BEBC-F02AC2552CC4}"/>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0.06</c:v>
                </c:pt>
                <c:pt idx="8">
                  <c:v>#N/A</c:v>
                </c:pt>
                <c:pt idx="9">
                  <c:v>7.0000000000000007E-2</c:v>
                </c:pt>
              </c:numCache>
            </c:numRef>
          </c:val>
          <c:extLst>
            <c:ext xmlns:c16="http://schemas.microsoft.com/office/drawing/2014/chart" uri="{C3380CC4-5D6E-409C-BE32-E72D297353CC}">
              <c16:uniqueId val="{00000004-2134-4515-BEBC-F02AC2552CC4}"/>
            </c:ext>
          </c:extLst>
        </c:ser>
        <c:ser>
          <c:idx val="5"/>
          <c:order val="5"/>
          <c:tx>
            <c:strRef>
              <c:f>データシート!$A$32</c:f>
              <c:strCache>
                <c:ptCount val="1"/>
                <c:pt idx="0">
                  <c:v>水上村下水道事業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0.16</c:v>
                </c:pt>
              </c:numCache>
            </c:numRef>
          </c:val>
          <c:extLst>
            <c:ext xmlns:c16="http://schemas.microsoft.com/office/drawing/2014/chart" uri="{C3380CC4-5D6E-409C-BE32-E72D297353CC}">
              <c16:uniqueId val="{00000005-2134-4515-BEBC-F02AC2552CC4}"/>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1.88</c:v>
                </c:pt>
                <c:pt idx="2">
                  <c:v>#N/A</c:v>
                </c:pt>
                <c:pt idx="3">
                  <c:v>1.51</c:v>
                </c:pt>
                <c:pt idx="4">
                  <c:v>#N/A</c:v>
                </c:pt>
                <c:pt idx="5">
                  <c:v>2.3199999999999998</c:v>
                </c:pt>
                <c:pt idx="6">
                  <c:v>#N/A</c:v>
                </c:pt>
                <c:pt idx="7">
                  <c:v>0.95</c:v>
                </c:pt>
                <c:pt idx="8">
                  <c:v>#N/A</c:v>
                </c:pt>
                <c:pt idx="9">
                  <c:v>0.53</c:v>
                </c:pt>
              </c:numCache>
            </c:numRef>
          </c:val>
          <c:extLst>
            <c:ext xmlns:c16="http://schemas.microsoft.com/office/drawing/2014/chart" uri="{C3380CC4-5D6E-409C-BE32-E72D297353CC}">
              <c16:uniqueId val="{00000006-2134-4515-BEBC-F02AC2552CC4}"/>
            </c:ext>
          </c:extLst>
        </c:ser>
        <c:ser>
          <c:idx val="7"/>
          <c:order val="7"/>
          <c:tx>
            <c:strRef>
              <c:f>データシート!$A$34</c:f>
              <c:strCache>
                <c:ptCount val="1"/>
                <c:pt idx="0">
                  <c:v>水上村簡易水道事業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0.54</c:v>
                </c:pt>
              </c:numCache>
            </c:numRef>
          </c:val>
          <c:extLst>
            <c:ext xmlns:c16="http://schemas.microsoft.com/office/drawing/2014/chart" uri="{C3380CC4-5D6E-409C-BE32-E72D297353CC}">
              <c16:uniqueId val="{00000007-2134-4515-BEBC-F02AC2552CC4}"/>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1.55</c:v>
                </c:pt>
                <c:pt idx="2">
                  <c:v>#N/A</c:v>
                </c:pt>
                <c:pt idx="3">
                  <c:v>1.22</c:v>
                </c:pt>
                <c:pt idx="4">
                  <c:v>#N/A</c:v>
                </c:pt>
                <c:pt idx="5">
                  <c:v>1.81</c:v>
                </c:pt>
                <c:pt idx="6">
                  <c:v>#N/A</c:v>
                </c:pt>
                <c:pt idx="7">
                  <c:v>2.4300000000000002</c:v>
                </c:pt>
                <c:pt idx="8">
                  <c:v>#N/A</c:v>
                </c:pt>
                <c:pt idx="9">
                  <c:v>1.49</c:v>
                </c:pt>
              </c:numCache>
            </c:numRef>
          </c:val>
          <c:extLst>
            <c:ext xmlns:c16="http://schemas.microsoft.com/office/drawing/2014/chart" uri="{C3380CC4-5D6E-409C-BE32-E72D297353CC}">
              <c16:uniqueId val="{00000008-2134-4515-BEBC-F02AC2552CC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41.57</c:v>
                </c:pt>
                <c:pt idx="2">
                  <c:v>#N/A</c:v>
                </c:pt>
                <c:pt idx="3">
                  <c:v>35.25</c:v>
                </c:pt>
                <c:pt idx="4">
                  <c:v>#N/A</c:v>
                </c:pt>
                <c:pt idx="5">
                  <c:v>27.18</c:v>
                </c:pt>
                <c:pt idx="6">
                  <c:v>#N/A</c:v>
                </c:pt>
                <c:pt idx="7">
                  <c:v>37.19</c:v>
                </c:pt>
                <c:pt idx="8">
                  <c:v>#N/A</c:v>
                </c:pt>
                <c:pt idx="9">
                  <c:v>31.37</c:v>
                </c:pt>
              </c:numCache>
            </c:numRef>
          </c:val>
          <c:extLst>
            <c:ext xmlns:c16="http://schemas.microsoft.com/office/drawing/2014/chart" uri="{C3380CC4-5D6E-409C-BE32-E72D297353CC}">
              <c16:uniqueId val="{00000009-2134-4515-BEBC-F02AC2552CC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312</c:v>
                </c:pt>
                <c:pt idx="5">
                  <c:v>316</c:v>
                </c:pt>
                <c:pt idx="8">
                  <c:v>328</c:v>
                </c:pt>
                <c:pt idx="11">
                  <c:v>347</c:v>
                </c:pt>
                <c:pt idx="14">
                  <c:v>351</c:v>
                </c:pt>
              </c:numCache>
            </c:numRef>
          </c:val>
          <c:extLst>
            <c:ext xmlns:c16="http://schemas.microsoft.com/office/drawing/2014/chart" uri="{C3380CC4-5D6E-409C-BE32-E72D297353CC}">
              <c16:uniqueId val="{00000000-E2F9-4638-B9DD-C7BD0F3D73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F9-4638-B9DD-C7BD0F3D73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1</c:v>
                </c:pt>
                <c:pt idx="9">
                  <c:v>1</c:v>
                </c:pt>
                <c:pt idx="12">
                  <c:v>1</c:v>
                </c:pt>
              </c:numCache>
            </c:numRef>
          </c:val>
          <c:extLst>
            <c:ext xmlns:c16="http://schemas.microsoft.com/office/drawing/2014/chart" uri="{C3380CC4-5D6E-409C-BE32-E72D297353CC}">
              <c16:uniqueId val="{00000002-E2F9-4638-B9DD-C7BD0F3D73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19</c:v>
                </c:pt>
                <c:pt idx="3">
                  <c:v>22</c:v>
                </c:pt>
                <c:pt idx="6">
                  <c:v>16</c:v>
                </c:pt>
                <c:pt idx="9">
                  <c:v>17</c:v>
                </c:pt>
                <c:pt idx="12">
                  <c:v>16</c:v>
                </c:pt>
              </c:numCache>
            </c:numRef>
          </c:val>
          <c:extLst>
            <c:ext xmlns:c16="http://schemas.microsoft.com/office/drawing/2014/chart" uri="{C3380CC4-5D6E-409C-BE32-E72D297353CC}">
              <c16:uniqueId val="{00000003-E2F9-4638-B9DD-C7BD0F3D73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66</c:v>
                </c:pt>
                <c:pt idx="3">
                  <c:v>64</c:v>
                </c:pt>
                <c:pt idx="6">
                  <c:v>64</c:v>
                </c:pt>
                <c:pt idx="9">
                  <c:v>71</c:v>
                </c:pt>
                <c:pt idx="12">
                  <c:v>69</c:v>
                </c:pt>
              </c:numCache>
            </c:numRef>
          </c:val>
          <c:extLst>
            <c:ext xmlns:c16="http://schemas.microsoft.com/office/drawing/2014/chart" uri="{C3380CC4-5D6E-409C-BE32-E72D297353CC}">
              <c16:uniqueId val="{00000004-E2F9-4638-B9DD-C7BD0F3D73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F9-4638-B9DD-C7BD0F3D73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F9-4638-B9DD-C7BD0F3D73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400</c:v>
                </c:pt>
                <c:pt idx="3">
                  <c:v>420</c:v>
                </c:pt>
                <c:pt idx="6">
                  <c:v>424</c:v>
                </c:pt>
                <c:pt idx="9">
                  <c:v>474</c:v>
                </c:pt>
                <c:pt idx="12">
                  <c:v>479</c:v>
                </c:pt>
              </c:numCache>
            </c:numRef>
          </c:val>
          <c:extLst>
            <c:ext xmlns:c16="http://schemas.microsoft.com/office/drawing/2014/chart" uri="{C3380CC4-5D6E-409C-BE32-E72D297353CC}">
              <c16:uniqueId val="{00000007-E2F9-4638-B9DD-C7BD0F3D73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173</c:v>
                </c:pt>
                <c:pt idx="2">
                  <c:v>#N/A</c:v>
                </c:pt>
                <c:pt idx="3">
                  <c:v>#N/A</c:v>
                </c:pt>
                <c:pt idx="4">
                  <c:v>190</c:v>
                </c:pt>
                <c:pt idx="5">
                  <c:v>#N/A</c:v>
                </c:pt>
                <c:pt idx="6">
                  <c:v>#N/A</c:v>
                </c:pt>
                <c:pt idx="7">
                  <c:v>177</c:v>
                </c:pt>
                <c:pt idx="8">
                  <c:v>#N/A</c:v>
                </c:pt>
                <c:pt idx="9">
                  <c:v>#N/A</c:v>
                </c:pt>
                <c:pt idx="10">
                  <c:v>216</c:v>
                </c:pt>
                <c:pt idx="11">
                  <c:v>#N/A</c:v>
                </c:pt>
                <c:pt idx="12">
                  <c:v>#N/A</c:v>
                </c:pt>
                <c:pt idx="13">
                  <c:v>214</c:v>
                </c:pt>
                <c:pt idx="14">
                  <c:v>#N/A</c:v>
                </c:pt>
              </c:numCache>
            </c:numRef>
          </c:val>
          <c:smooth val="0"/>
          <c:extLst>
            <c:ext xmlns:c16="http://schemas.microsoft.com/office/drawing/2014/chart" uri="{C3380CC4-5D6E-409C-BE32-E72D297353CC}">
              <c16:uniqueId val="{00000008-E2F9-4638-B9DD-C7BD0F3D73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3439</c:v>
                </c:pt>
                <c:pt idx="5">
                  <c:v>3253</c:v>
                </c:pt>
                <c:pt idx="8">
                  <c:v>3186</c:v>
                </c:pt>
                <c:pt idx="11">
                  <c:v>3170</c:v>
                </c:pt>
                <c:pt idx="14">
                  <c:v>2983</c:v>
                </c:pt>
              </c:numCache>
            </c:numRef>
          </c:val>
          <c:extLst>
            <c:ext xmlns:c16="http://schemas.microsoft.com/office/drawing/2014/chart" uri="{C3380CC4-5D6E-409C-BE32-E72D297353CC}">
              <c16:uniqueId val="{00000000-6BED-4076-B71E-53A77FF5E39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6BED-4076-B71E-53A77FF5E39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3332</c:v>
                </c:pt>
                <c:pt idx="5">
                  <c:v>3866</c:v>
                </c:pt>
                <c:pt idx="8">
                  <c:v>4587</c:v>
                </c:pt>
                <c:pt idx="11">
                  <c:v>4872</c:v>
                </c:pt>
                <c:pt idx="14">
                  <c:v>5124</c:v>
                </c:pt>
              </c:numCache>
            </c:numRef>
          </c:val>
          <c:extLst>
            <c:ext xmlns:c16="http://schemas.microsoft.com/office/drawing/2014/chart" uri="{C3380CC4-5D6E-409C-BE32-E72D297353CC}">
              <c16:uniqueId val="{00000002-6BED-4076-B71E-53A77FF5E39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BED-4076-B71E-53A77FF5E39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BED-4076-B71E-53A77FF5E39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BED-4076-B71E-53A77FF5E39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374</c:v>
                </c:pt>
                <c:pt idx="3">
                  <c:v>311</c:v>
                </c:pt>
                <c:pt idx="6">
                  <c:v>311</c:v>
                </c:pt>
                <c:pt idx="9">
                  <c:v>405</c:v>
                </c:pt>
                <c:pt idx="12">
                  <c:v>367</c:v>
                </c:pt>
              </c:numCache>
            </c:numRef>
          </c:val>
          <c:extLst>
            <c:ext xmlns:c16="http://schemas.microsoft.com/office/drawing/2014/chart" uri="{C3380CC4-5D6E-409C-BE32-E72D297353CC}">
              <c16:uniqueId val="{00000006-6BED-4076-B71E-53A77FF5E39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167</c:v>
                </c:pt>
                <c:pt idx="3">
                  <c:v>149</c:v>
                </c:pt>
                <c:pt idx="6">
                  <c:v>143</c:v>
                </c:pt>
                <c:pt idx="9">
                  <c:v>150</c:v>
                </c:pt>
                <c:pt idx="12">
                  <c:v>140</c:v>
                </c:pt>
              </c:numCache>
            </c:numRef>
          </c:val>
          <c:extLst>
            <c:ext xmlns:c16="http://schemas.microsoft.com/office/drawing/2014/chart" uri="{C3380CC4-5D6E-409C-BE32-E72D297353CC}">
              <c16:uniqueId val="{00000007-6BED-4076-B71E-53A77FF5E39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403</c:v>
                </c:pt>
                <c:pt idx="3">
                  <c:v>408</c:v>
                </c:pt>
                <c:pt idx="6">
                  <c:v>368</c:v>
                </c:pt>
                <c:pt idx="9">
                  <c:v>361</c:v>
                </c:pt>
                <c:pt idx="12">
                  <c:v>339</c:v>
                </c:pt>
              </c:numCache>
            </c:numRef>
          </c:val>
          <c:extLst>
            <c:ext xmlns:c16="http://schemas.microsoft.com/office/drawing/2014/chart" uri="{C3380CC4-5D6E-409C-BE32-E72D297353CC}">
              <c16:uniqueId val="{00000008-6BED-4076-B71E-53A77FF5E39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11</c:v>
                </c:pt>
                <c:pt idx="3">
                  <c:v>11</c:v>
                </c:pt>
                <c:pt idx="6">
                  <c:v>10</c:v>
                </c:pt>
                <c:pt idx="9">
                  <c:v>9</c:v>
                </c:pt>
                <c:pt idx="12">
                  <c:v>8</c:v>
                </c:pt>
              </c:numCache>
            </c:numRef>
          </c:val>
          <c:extLst>
            <c:ext xmlns:c16="http://schemas.microsoft.com/office/drawing/2014/chart" uri="{C3380CC4-5D6E-409C-BE32-E72D297353CC}">
              <c16:uniqueId val="{00000009-6BED-4076-B71E-53A77FF5E39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3833</c:v>
                </c:pt>
                <c:pt idx="3">
                  <c:v>3616</c:v>
                </c:pt>
                <c:pt idx="6">
                  <c:v>3533</c:v>
                </c:pt>
                <c:pt idx="9">
                  <c:v>3580</c:v>
                </c:pt>
                <c:pt idx="12">
                  <c:v>3346</c:v>
                </c:pt>
              </c:numCache>
            </c:numRef>
          </c:val>
          <c:extLst>
            <c:ext xmlns:c16="http://schemas.microsoft.com/office/drawing/2014/chart" uri="{C3380CC4-5D6E-409C-BE32-E72D297353CC}">
              <c16:uniqueId val="{0000000A-6BED-4076-B71E-53A77FF5E39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BED-4076-B71E-53A77FF5E39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591</c:v>
                </c:pt>
                <c:pt idx="1">
                  <c:v>716</c:v>
                </c:pt>
                <c:pt idx="2">
                  <c:v>721</c:v>
                </c:pt>
              </c:numCache>
            </c:numRef>
          </c:val>
          <c:extLst>
            <c:ext xmlns:c16="http://schemas.microsoft.com/office/drawing/2014/chart" uri="{C3380CC4-5D6E-409C-BE32-E72D297353CC}">
              <c16:uniqueId val="{00000000-F6AE-4DE3-8CC4-D031D1550E0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574</c:v>
                </c:pt>
                <c:pt idx="1">
                  <c:v>479</c:v>
                </c:pt>
                <c:pt idx="2">
                  <c:v>584</c:v>
                </c:pt>
              </c:numCache>
            </c:numRef>
          </c:val>
          <c:extLst>
            <c:ext xmlns:c16="http://schemas.microsoft.com/office/drawing/2014/chart" uri="{C3380CC4-5D6E-409C-BE32-E72D297353CC}">
              <c16:uniqueId val="{00000001-F6AE-4DE3-8CC4-D031D1550E0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3229</c:v>
                </c:pt>
                <c:pt idx="1">
                  <c:v>3485</c:v>
                </c:pt>
                <c:pt idx="2">
                  <c:v>3623</c:v>
                </c:pt>
              </c:numCache>
            </c:numRef>
          </c:val>
          <c:extLst>
            <c:ext xmlns:c16="http://schemas.microsoft.com/office/drawing/2014/chart" uri="{C3380CC4-5D6E-409C-BE32-E72D297353CC}">
              <c16:uniqueId val="{00000002-F6AE-4DE3-8CC4-D031D1550E0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分子を構成する元利償還金は、平成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年度事業実施分の起債償還が始まった影響で年々上昇している。今後は令和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年度から始まったスポーツ施設関係整備事業で償還額が増となる見込み。</a:t>
          </a:r>
        </a:p>
        <a:p>
          <a:r>
            <a:rPr kumimoji="1" lang="ja-JP" altLang="en-US" sz="1400">
              <a:latin typeface="ＭＳ ゴシック" pitchFamily="49" charset="-128"/>
              <a:ea typeface="ＭＳ ゴシック" pitchFamily="49" charset="-128"/>
            </a:rPr>
            <a:t>　また、一部事務組合、公営企業に対する準元利償還金は依然として負担が大きく、特に整備計画が継続している一部事務組合に対する負担金には今後も注意が必要である。満期一括償還地方債の借入はない。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活用していない。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一般会計に係る地方債現在高は</a:t>
          </a:r>
          <a:r>
            <a:rPr kumimoji="1" lang="en-US" altLang="ja-JP" sz="1400">
              <a:latin typeface="ＭＳ ゴシック" pitchFamily="49" charset="-128"/>
              <a:ea typeface="ＭＳ ゴシック" pitchFamily="49" charset="-128"/>
            </a:rPr>
            <a:t>3,346</a:t>
          </a:r>
          <a:r>
            <a:rPr kumimoji="1" lang="ja-JP" altLang="en-US" sz="1400">
              <a:latin typeface="ＭＳ ゴシック" pitchFamily="49" charset="-128"/>
              <a:ea typeface="ＭＳ ゴシック" pitchFamily="49" charset="-128"/>
            </a:rPr>
            <a:t>百万円であり、前年度から</a:t>
          </a:r>
          <a:r>
            <a:rPr kumimoji="1" lang="en-US" altLang="ja-JP" sz="1400">
              <a:latin typeface="ＭＳ ゴシック" pitchFamily="49" charset="-128"/>
              <a:ea typeface="ＭＳ ゴシック" pitchFamily="49" charset="-128"/>
            </a:rPr>
            <a:t>234</a:t>
          </a:r>
          <a:r>
            <a:rPr kumimoji="1" lang="ja-JP" altLang="en-US" sz="1400">
              <a:latin typeface="ＭＳ ゴシック" pitchFamily="49" charset="-128"/>
              <a:ea typeface="ＭＳ ゴシック" pitchFamily="49" charset="-128"/>
            </a:rPr>
            <a:t>百万円減となったが、今後、スポーツ施設関係整備事業で借入額が増となる見込みのため、将来負担額の増加が見込まれる。さらに一部事務組合、公営企業に対する準元利償還金は依然として負担が大きく、今後もしばらくは減少しない。</a:t>
          </a:r>
        </a:p>
        <a:p>
          <a:r>
            <a:rPr kumimoji="1" lang="ja-JP" altLang="en-US" sz="1400">
              <a:latin typeface="ＭＳ ゴシック" pitchFamily="49" charset="-128"/>
              <a:ea typeface="ＭＳ ゴシック" pitchFamily="49" charset="-128"/>
            </a:rPr>
            <a:t>　一方で、現在の充当可能財源をみると、充当可能基金と基準財政需要額算入見込額の合計額が将来負担額を相殺し、将来負担比率は発生していない。</a:t>
          </a:r>
        </a:p>
        <a:p>
          <a:r>
            <a:rPr kumimoji="1" lang="ja-JP" altLang="en-US" sz="1400">
              <a:latin typeface="ＭＳ ゴシック" pitchFamily="49" charset="-128"/>
              <a:ea typeface="ＭＳ ゴシック" pitchFamily="49" charset="-128"/>
            </a:rPr>
            <a:t>　今後も将来に負担が残らない財政運営に努める。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熊本県水上村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ふるさと寄附金額の半分をふるさと応援基金へ積み立てた。（約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ふるさと応援基金の一部を地方創生関係事業及びスポーツ環境整備事業関係に取り崩した。（約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歳計剰余金の一部を減債基金へ積み立てた。（約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本村の財政力指数は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ふるさと応援基金：個性豊かな活力あるふるさとづくりを目的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地域公共交通対策基金：地域における最適な公共交通体系を構築することを目的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こども育成支援基金：安心してこどもを生み育てられる村を目指し、妊娠・出産・子育て支援を図ることを目的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いきいき人づくり基金：明るく活力のある水上村を目指し、人材の育成を図ることを目的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森林環境譲与税基金：間伐や人材育成、担い手の確保、木材利用の促進や普及啓発等の森林整備を目的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ふるさと寄附金額の半分をふるさと応援基金へ積み立てた。（約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ふるさと応援基金の一部を地方創生関係事業及びスポーツ環境整備事業関係に取り崩した。（約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歳計剰余金の一部をこども育成支援基金へ積み立てた。（約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こども育成支援基金の一部を保育所運営費に取り崩した。（約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いきいき人づくり基金の一部を保育所運営費に取り崩した。（約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地域公共交通対策基金、こども育成支援基金、いきいき人づくり基金は今後も事業の財源として取崩しを行い、決算状況を踏まえながら積立を行う。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ふるさと応援基金は、ふるさと寄附金の確保を図り、本村が進める地方創生関係事業の財源として積立を行う。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基金利子収入を積み立てた。（約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本村の財政力指数は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と自主財源が少なく、交付税等の額により財政が大きく左右されることから、不測の災害等に備え、決算状況を踏まえながら積立を行う。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歳計剰余金の一部を減債基金へ積み立てた。（約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年度に大きな事業を地方債を活用して実施しており、今後もスポーツ環境整備事業等で年間償還額の増加が見込まれるため、決算状況を踏まえ積立を行う。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1,933
1,923
190.96
5,205,367
4,538,372
633,997
2,047,796
3,346,058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下回っており、依然として村内の産業で財源を支えることは難しく、人口減少も顕著であるため、市町村民税・法人税等の地方税を安定的に見込むことは困難であり、自主財源の伸びは当面期待できない状況である。よって、今後大幅に上昇するとは考えにく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95250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95250</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44450</xdr:rowOff>
    </xdr:from>
    <xdr:to>
      <xdr:col>11</xdr:col>
      <xdr:colOff>82550</xdr:colOff>
      <xdr:row>43</xdr:row>
      <xdr:rowOff>146050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130827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の増となっており、経常経費充当一般財源等（分子）、経常一般財源等（分母）共に増となったが、分母の増加率を分子の増加率が上回ったためである。分子の増加要因としては、人件費、補助費等の増額があげられ、分母の増加要因としては、普通交付税、地方譲与税の増額があげられる。今後は、スポーツ環境整備事業等の実施により公債費が増加することが見込まれるため、できる限り地方債の新規発行を抑制し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3175</xdr:rowOff>
    </xdr:from>
    <xdr:to>
      <xdr:col>23</xdr:col>
      <xdr:colOff>133350</xdr:colOff>
      <xdr:row>64</xdr:row>
      <xdr:rowOff>59479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75975"/>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64</xdr:row>
      <xdr:rowOff>3175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156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63</xdr:row>
      <xdr:rowOff>114300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15108"/>
          <a:ext cx="889000" cy="10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13758</xdr:rowOff>
    </xdr:from>
    <xdr:to>
      <xdr:col>11</xdr:col>
      <xdr:colOff>31750</xdr:colOff>
      <xdr:row>64</xdr:row>
      <xdr:rowOff>11219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15108"/>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8679</xdr:rowOff>
    </xdr:from>
    <xdr:to>
      <xdr:col>23</xdr:col>
      <xdr:colOff>184150</xdr:colOff>
      <xdr:row>64</xdr:row>
      <xdr:rowOff>110279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152206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53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123825</xdr:rowOff>
    </xdr:from>
    <xdr:to>
      <xdr:col>19</xdr:col>
      <xdr:colOff>184150</xdr:colOff>
      <xdr:row>64</xdr:row>
      <xdr:rowOff>53975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38752</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134408</xdr:rowOff>
    </xdr:from>
    <xdr:to>
      <xdr:col>11</xdr:col>
      <xdr:colOff>82550</xdr:colOff>
      <xdr:row>63</xdr:row>
      <xdr:rowOff>64558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49335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131869</xdr:rowOff>
    </xdr:from>
    <xdr:to>
      <xdr:col>7</xdr:col>
      <xdr:colOff>31750</xdr:colOff>
      <xdr:row>64</xdr:row>
      <xdr:rowOff>62019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46796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01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[767,650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185,838</a:t>
          </a:r>
          <a:r>
            <a:rPr kumimoji="1" lang="ja-JP" altLang="en-US" sz="1300">
              <a:latin typeface="ＭＳ Ｐゴシック" panose="020B0600070205080204" pitchFamily="50" charset="-128"/>
              <a:ea typeface="ＭＳ Ｐゴシック" panose="020B0600070205080204" pitchFamily="50" charset="-128"/>
            </a:rPr>
            <a:t>円上回っている。昨年度から</a:t>
          </a:r>
          <a:r>
            <a:rPr kumimoji="1" lang="en-US" altLang="ja-JP" sz="1300">
              <a:latin typeface="ＭＳ Ｐゴシック" panose="020B0600070205080204" pitchFamily="50" charset="-128"/>
              <a:ea typeface="ＭＳ Ｐゴシック" panose="020B0600070205080204" pitchFamily="50" charset="-128"/>
            </a:rPr>
            <a:t>90,156</a:t>
          </a:r>
          <a:r>
            <a:rPr kumimoji="1" lang="ja-JP" altLang="en-US" sz="1300">
              <a:latin typeface="ＭＳ Ｐゴシック" panose="020B0600070205080204" pitchFamily="50" charset="-128"/>
              <a:ea typeface="ＭＳ Ｐゴシック" panose="020B0600070205080204" pitchFamily="50" charset="-128"/>
            </a:rPr>
            <a:t>円減となった、ふるさと納税関係の物件費が減となったことが要因としてあげられる。施設も老朽化し、職員も増やしていく見込みのため、可能な限り経常経費の節減にあたりたい。</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42104</xdr:rowOff>
    </xdr:from>
    <xdr:to>
      <xdr:col>23</xdr:col>
      <xdr:colOff>133350</xdr:colOff>
      <xdr:row>83</xdr:row>
      <xdr:rowOff>116670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72454"/>
          <a:ext cx="838200" cy="7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116670</xdr:rowOff>
    </xdr:from>
    <xdr:to>
      <xdr:col>19</xdr:col>
      <xdr:colOff>133350</xdr:colOff>
      <xdr:row>83</xdr:row>
      <xdr:rowOff>122865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347020"/>
          <a:ext cx="889000" cy="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53967</xdr:rowOff>
    </xdr:from>
    <xdr:to>
      <xdr:col>15</xdr:col>
      <xdr:colOff>82550</xdr:colOff>
      <xdr:row>83</xdr:row>
      <xdr:rowOff>122865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2867"/>
          <a:ext cx="889000" cy="24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13094</xdr:rowOff>
    </xdr:from>
    <xdr:to>
      <xdr:col>11</xdr:col>
      <xdr:colOff>31750</xdr:colOff>
      <xdr:row>82</xdr:row>
      <xdr:rowOff>53967</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71994"/>
          <a:ext cx="889000" cy="40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162754</xdr:rowOff>
    </xdr:from>
    <xdr:to>
      <xdr:col>23</xdr:col>
      <xdr:colOff>184150</xdr:colOff>
      <xdr:row>83</xdr:row>
      <xdr:rowOff>92904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2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134831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93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65870</xdr:rowOff>
    </xdr:from>
    <xdr:to>
      <xdr:col>19</xdr:col>
      <xdr:colOff>184150</xdr:colOff>
      <xdr:row>83</xdr:row>
      <xdr:rowOff>167470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152247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82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72065</xdr:rowOff>
    </xdr:from>
    <xdr:to>
      <xdr:col>15</xdr:col>
      <xdr:colOff>133350</xdr:colOff>
      <xdr:row>84</xdr:row>
      <xdr:rowOff>2215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158442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38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3167</xdr:rowOff>
    </xdr:from>
    <xdr:to>
      <xdr:col>11</xdr:col>
      <xdr:colOff>82550</xdr:colOff>
      <xdr:row>82</xdr:row>
      <xdr:rowOff>104767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2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89544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133744</xdr:rowOff>
    </xdr:from>
    <xdr:to>
      <xdr:col>7</xdr:col>
      <xdr:colOff>31750</xdr:colOff>
      <xdr:row>82</xdr:row>
      <xdr:rowOff>63894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21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48671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0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ポイントであり、特別昇給制度の運用等で改善を図っているが、今後も人事評価制度の本格的な運用など多角的な視点からの給与水準を検討する必要がある。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55626</xdr:rowOff>
    </xdr:from>
    <xdr:to>
      <xdr:col>81</xdr:col>
      <xdr:colOff>44450</xdr:colOff>
      <xdr:row>87</xdr:row>
      <xdr:rowOff>70104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97177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121683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5037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70104</xdr:rowOff>
    </xdr:from>
    <xdr:to>
      <xdr:col>77</xdr:col>
      <xdr:colOff>44450</xdr:colOff>
      <xdr:row>87</xdr:row>
      <xdr:rowOff>142494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986254"/>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54881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514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94235</xdr:rowOff>
    </xdr:from>
    <xdr:to>
      <xdr:col>72</xdr:col>
      <xdr:colOff>203200</xdr:colOff>
      <xdr:row>87</xdr:row>
      <xdr:rowOff>142494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01038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59707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514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94235</xdr:rowOff>
    </xdr:from>
    <xdr:to>
      <xdr:col>68</xdr:col>
      <xdr:colOff>152400</xdr:colOff>
      <xdr:row>87</xdr:row>
      <xdr:rowOff>142494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010385"/>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69359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515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64533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515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4826</xdr:rowOff>
    </xdr:from>
    <xdr:to>
      <xdr:col>81</xdr:col>
      <xdr:colOff>95250</xdr:colOff>
      <xdr:row>87</xdr:row>
      <xdr:rowOff>106426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9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21353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6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19304</xdr:rowOff>
    </xdr:from>
    <xdr:to>
      <xdr:col>77</xdr:col>
      <xdr:colOff>95250</xdr:colOff>
      <xdr:row>87</xdr:row>
      <xdr:rowOff>120904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9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131081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04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91694</xdr:rowOff>
    </xdr:from>
    <xdr:to>
      <xdr:col>73</xdr:col>
      <xdr:colOff>44450</xdr:colOff>
      <xdr:row>88</xdr:row>
      <xdr:rowOff>21844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32021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43435</xdr:rowOff>
    </xdr:from>
    <xdr:to>
      <xdr:col>68</xdr:col>
      <xdr:colOff>203200</xdr:colOff>
      <xdr:row>87</xdr:row>
      <xdr:rowOff>145035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95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155212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72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91694</xdr:rowOff>
    </xdr:from>
    <xdr:to>
      <xdr:col>64</xdr:col>
      <xdr:colOff>152400</xdr:colOff>
      <xdr:row>88</xdr:row>
      <xdr:rowOff>21844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0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32021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77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人上回っているが、保育士、スクールバス運転手、水道手など直営事業に係る人員も含まれている。今後も一般行政職における適正度も塾考しながら行政運営に支障が出ないよう適正管理を実施しなければならない。</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51212</xdr:rowOff>
    </xdr:from>
    <xdr:to>
      <xdr:col>81</xdr:col>
      <xdr:colOff>44450</xdr:colOff>
      <xdr:row>61</xdr:row>
      <xdr:rowOff>52419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509662"/>
          <a:ext cx="838200" cy="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51212</xdr:rowOff>
    </xdr:from>
    <xdr:to>
      <xdr:col>77</xdr:col>
      <xdr:colOff>44450</xdr:colOff>
      <xdr:row>61</xdr:row>
      <xdr:rowOff>65892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flipV="1">
          <a:off x="15290800" y="10509662"/>
          <a:ext cx="889000" cy="1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32914</xdr:rowOff>
    </xdr:from>
    <xdr:to>
      <xdr:col>72</xdr:col>
      <xdr:colOff>203200</xdr:colOff>
      <xdr:row>61</xdr:row>
      <xdr:rowOff>65892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491364"/>
          <a:ext cx="889000" cy="3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22056</xdr:rowOff>
    </xdr:from>
    <xdr:to>
      <xdr:col>68</xdr:col>
      <xdr:colOff>152400</xdr:colOff>
      <xdr:row>61</xdr:row>
      <xdr:rowOff>32914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480506"/>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1619</xdr:rowOff>
    </xdr:from>
    <xdr:to>
      <xdr:col>81</xdr:col>
      <xdr:colOff>95250</xdr:colOff>
      <xdr:row>61</xdr:row>
      <xdr:rowOff>103219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46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145146</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432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412</xdr:rowOff>
    </xdr:from>
    <xdr:to>
      <xdr:col>77</xdr:col>
      <xdr:colOff>95250</xdr:colOff>
      <xdr:row>61</xdr:row>
      <xdr:rowOff>102012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4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86789</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5452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15092</xdr:rowOff>
    </xdr:from>
    <xdr:to>
      <xdr:col>73</xdr:col>
      <xdr:colOff>44450</xdr:colOff>
      <xdr:row>61</xdr:row>
      <xdr:rowOff>116692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47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101469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559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153564</xdr:rowOff>
    </xdr:from>
    <xdr:to>
      <xdr:col>68</xdr:col>
      <xdr:colOff>203200</xdr:colOff>
      <xdr:row>61</xdr:row>
      <xdr:rowOff>83714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44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68491</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52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142706</xdr:rowOff>
    </xdr:from>
    <xdr:to>
      <xdr:col>64</xdr:col>
      <xdr:colOff>152400</xdr:colOff>
      <xdr:row>61</xdr:row>
      <xdr:rowOff>72856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42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57633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516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年度事業実施分の起債償還が始まり、令和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11.0</a:t>
          </a:r>
          <a:r>
            <a:rPr kumimoji="1" lang="ja-JP" altLang="en-US" sz="1300">
              <a:latin typeface="ＭＳ Ｐゴシック" panose="020B0600070205080204" pitchFamily="50" charset="-128"/>
              <a:ea typeface="ＭＳ Ｐゴシック" panose="020B0600070205080204" pitchFamily="50" charset="-128"/>
            </a:rPr>
            <a:t>％台となった。スポーツ施設整備等の大規模事業で借入があるため、今後も比率が上昇していくことが見込まれる。さらに、分母を構成する地方交付税の動向によって上昇する可能性もある。</a:t>
          </a:r>
        </a:p>
        <a:p>
          <a:r>
            <a:rPr kumimoji="1" lang="ja-JP" altLang="en-US" sz="1300">
              <a:latin typeface="ＭＳ Ｐゴシック" panose="020B0600070205080204" pitchFamily="50" charset="-128"/>
              <a:ea typeface="ＭＳ Ｐゴシック" panose="020B0600070205080204" pitchFamily="50" charset="-128"/>
            </a:rPr>
            <a:t>　引き続き、できる限り地方債の新規発行を抑制するなどして、公債費の削減に努める。</a:t>
          </a: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107442</xdr:rowOff>
    </xdr:from>
    <xdr:to>
      <xdr:col>81</xdr:col>
      <xdr:colOff>44450</xdr:colOff>
      <xdr:row>42</xdr:row>
      <xdr:rowOff>126746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08342"/>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42</xdr:row>
      <xdr:rowOff>107442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7456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73660</xdr:rowOff>
    </xdr:from>
    <xdr:to>
      <xdr:col>72</xdr:col>
      <xdr:colOff>203200</xdr:colOff>
      <xdr:row>42</xdr:row>
      <xdr:rowOff>92964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7456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10922</xdr:rowOff>
    </xdr:from>
    <xdr:to>
      <xdr:col>68</xdr:col>
      <xdr:colOff>152400</xdr:colOff>
      <xdr:row>42</xdr:row>
      <xdr:rowOff>92964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3512800" y="7211822"/>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75946</xdr:rowOff>
    </xdr:from>
    <xdr:to>
      <xdr:col>81</xdr:col>
      <xdr:colOff>95250</xdr:colOff>
      <xdr:row>43</xdr:row>
      <xdr:rowOff>6096</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7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48023</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4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56642</xdr:rowOff>
    </xdr:from>
    <xdr:to>
      <xdr:col>77</xdr:col>
      <xdr:colOff>95250</xdr:colOff>
      <xdr:row>42</xdr:row>
      <xdr:rowOff>158242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5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143019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4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22860</xdr:rowOff>
    </xdr:from>
    <xdr:to>
      <xdr:col>73</xdr:col>
      <xdr:colOff>44450</xdr:colOff>
      <xdr:row>42</xdr:row>
      <xdr:rowOff>124460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109237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42164</xdr:rowOff>
    </xdr:from>
    <xdr:to>
      <xdr:col>68</xdr:col>
      <xdr:colOff>203200</xdr:colOff>
      <xdr:row>42</xdr:row>
      <xdr:rowOff>143764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24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128541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32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131572</xdr:rowOff>
    </xdr:from>
    <xdr:to>
      <xdr:col>64</xdr:col>
      <xdr:colOff>152400</xdr:colOff>
      <xdr:row>42</xdr:row>
      <xdr:rowOff>61722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46499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以降、将来負担額を充当可能財源が超過しており、将来負担比率は発生していない。しかしながら、地方債の新規発行をおこなっており、将来負担額が増加していることから、引き続き、できる限り地方債の新規発行を抑制するなどして、現状の比率を維持するよう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1,933
1,923
190.96
5,205,367
4,538,372
633,997
2,047,796
3,346,058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ポイント下回っており、前年比から</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ポイント増となった。退職手当負担金の増が要因であるが、今後は、職員定数に合わせて、職員数を増やす予定のため、増加見込み。また、給与改定等の影響もあり、増加見込み。</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81280</xdr:rowOff>
    </xdr:from>
    <xdr:to>
      <xdr:col>24</xdr:col>
      <xdr:colOff>25400</xdr:colOff>
      <xdr:row>35</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8203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132097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2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81280</xdr:rowOff>
    </xdr:from>
    <xdr:to>
      <xdr:col>19</xdr:col>
      <xdr:colOff>187325</xdr:colOff>
      <xdr:row>35</xdr:row>
      <xdr:rowOff>138430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820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44467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1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134620</xdr:rowOff>
    </xdr:from>
    <xdr:to>
      <xdr:col>15</xdr:col>
      <xdr:colOff>98425</xdr:colOff>
      <xdr:row>35</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35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35</xdr:row>
      <xdr:rowOff>134620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13156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101617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102870</xdr:rowOff>
    </xdr:from>
    <xdr:to>
      <xdr:col>24</xdr:col>
      <xdr:colOff>76200</xdr:colOff>
      <xdr:row>36</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0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119397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30480</xdr:rowOff>
    </xdr:from>
    <xdr:to>
      <xdr:col>20</xdr:col>
      <xdr:colOff>38100</xdr:colOff>
      <xdr:row>35</xdr:row>
      <xdr:rowOff>132080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142257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800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83820</xdr:rowOff>
    </xdr:from>
    <xdr:to>
      <xdr:col>11</xdr:col>
      <xdr:colOff>60325</xdr:colOff>
      <xdr:row>36</xdr:row>
      <xdr:rowOff>13970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8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24147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53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80010</xdr:rowOff>
    </xdr:from>
    <xdr:to>
      <xdr:col>6</xdr:col>
      <xdr:colOff>171450</xdr:colOff>
      <xdr:row>36</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20337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ポイントで、前年比から</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となった。観光施設及び公園施設管理に関する経費の増が主な要因である。老朽化による各種施設関係の維持管理経費が増加することが見込まれる。物件費が過大にならないよう注意を払いながら適正な物件費予算の配分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19558</xdr:rowOff>
    </xdr:from>
    <xdr:to>
      <xdr:col>82</xdr:col>
      <xdr:colOff>107950</xdr:colOff>
      <xdr:row>17</xdr:row>
      <xdr:rowOff>56134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3420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23131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937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19558</xdr:rowOff>
    </xdr:from>
    <xdr:to>
      <xdr:col>78</xdr:col>
      <xdr:colOff>69850</xdr:colOff>
      <xdr:row>17</xdr:row>
      <xdr:rowOff>33274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34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19558</xdr:rowOff>
    </xdr:from>
    <xdr:to>
      <xdr:col>73</xdr:col>
      <xdr:colOff>180975</xdr:colOff>
      <xdr:row>17</xdr:row>
      <xdr:rowOff>33274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934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19558</xdr:rowOff>
    </xdr:from>
    <xdr:to>
      <xdr:col>69</xdr:col>
      <xdr:colOff>92075</xdr:colOff>
      <xdr:row>17</xdr:row>
      <xdr:rowOff>65278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9342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5334</xdr:rowOff>
    </xdr:from>
    <xdr:to>
      <xdr:col>82</xdr:col>
      <xdr:colOff>158750</xdr:colOff>
      <xdr:row>17</xdr:row>
      <xdr:rowOff>106934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19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21861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76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140208</xdr:rowOff>
    </xdr:from>
    <xdr:to>
      <xdr:col>78</xdr:col>
      <xdr:colOff>120650</xdr:colOff>
      <xdr:row>17</xdr:row>
      <xdr:rowOff>70358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80535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153924</xdr:rowOff>
    </xdr:from>
    <xdr:to>
      <xdr:col>74</xdr:col>
      <xdr:colOff>31750</xdr:colOff>
      <xdr:row>17</xdr:row>
      <xdr:rowOff>84074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9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94251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66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140208</xdr:rowOff>
    </xdr:from>
    <xdr:to>
      <xdr:col>69</xdr:col>
      <xdr:colOff>142875</xdr:colOff>
      <xdr:row>17</xdr:row>
      <xdr:rowOff>70358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8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55135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100855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ポイントとなっており、前年比で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となっている。老人福祉関係扶助費の減が要因としてあげられる。しかし、少子高齢化の進行により各種社会保障関係経費については増大することが見込まれることから、個々の事業について住民のニーズや必要性を吟味しながら扶助費の抑制に努めていく。</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45357</xdr:rowOff>
    </xdr:from>
    <xdr:to>
      <xdr:col>24</xdr:col>
      <xdr:colOff>25400</xdr:colOff>
      <xdr:row>54</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flipV="1">
          <a:off x="3987800" y="9303657"/>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3526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4535</xdr:rowOff>
    </xdr:from>
    <xdr:to>
      <xdr:col>15</xdr:col>
      <xdr:colOff>98425</xdr:colOff>
      <xdr:row>55</xdr:row>
      <xdr:rowOff>37193</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434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98170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8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4535</xdr:rowOff>
    </xdr:from>
    <xdr:to>
      <xdr:col>11</xdr:col>
      <xdr:colOff>9525</xdr:colOff>
      <xdr:row>55</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4342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43543</xdr:rowOff>
    </xdr:from>
    <xdr:to>
      <xdr:col>20</xdr:col>
      <xdr:colOff>38100</xdr:colOff>
      <xdr:row>54</xdr:row>
      <xdr:rowOff>145143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155320</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07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157843</xdr:rowOff>
    </xdr:from>
    <xdr:to>
      <xdr:col>15</xdr:col>
      <xdr:colOff>149225</xdr:colOff>
      <xdr:row>55</xdr:row>
      <xdr:rowOff>87993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125185</xdr:rowOff>
    </xdr:from>
    <xdr:to>
      <xdr:col>11</xdr:col>
      <xdr:colOff>60325</xdr:colOff>
      <xdr:row>55</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65512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ポイントで、前年比から</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減となった。公営企業会計適用（簡易水道・下水道）に伴い、特別会計への繰出金が減となったことが要因としてあげられる。今後は、施設の老朽化に伴う改修費用が発生することから、公営企業会計への出資金が増となる見込み。</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58</xdr:row>
      <xdr:rowOff>142240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842500"/>
          <a:ext cx="8382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142240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979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153670</xdr:rowOff>
    </xdr:from>
    <xdr:to>
      <xdr:col>73</xdr:col>
      <xdr:colOff>180975</xdr:colOff>
      <xdr:row>58</xdr:row>
      <xdr:rowOff>35560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3893800" y="99263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5097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153670</xdr:rowOff>
    </xdr:from>
    <xdr:to>
      <xdr:col>69</xdr:col>
      <xdr:colOff>92075</xdr:colOff>
      <xdr:row>58</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9263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153687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58437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162577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91440</xdr:rowOff>
    </xdr:from>
    <xdr:to>
      <xdr:col>78</xdr:col>
      <xdr:colOff>120650</xdr:colOff>
      <xdr:row>59</xdr:row>
      <xdr:rowOff>21590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1003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6367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1012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156210</xdr:rowOff>
    </xdr:from>
    <xdr:to>
      <xdr:col>74</xdr:col>
      <xdr:colOff>31750</xdr:colOff>
      <xdr:row>58</xdr:row>
      <xdr:rowOff>86360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71137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102870</xdr:rowOff>
    </xdr:from>
    <xdr:to>
      <xdr:col>69</xdr:col>
      <xdr:colOff>142875</xdr:colOff>
      <xdr:row>58</xdr:row>
      <xdr:rowOff>33020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17797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ポイントで、前年比から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ポイント増となった。公営企業会計適用（簡易水道・下水道）に伴い、公営企業会計への補助金が増となったことが要因としてあげられる。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また、経常一般補助費等には一部事務組合に対する負担金や、各種団体に対する負担金が多く含まれているため、各組織の状況に応じて変動しやすく、今後施設の改修等も見込まれるので、増加する見込み。</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156718</xdr:rowOff>
    </xdr:from>
    <xdr:to>
      <xdr:col>82</xdr:col>
      <xdr:colOff>107950</xdr:colOff>
      <xdr:row>36</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157468"/>
          <a:ext cx="8382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156718</xdr:rowOff>
    </xdr:from>
    <xdr:to>
      <xdr:col>78</xdr:col>
      <xdr:colOff>69850</xdr:colOff>
      <xdr:row>36</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157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147574</xdr:rowOff>
    </xdr:from>
    <xdr:to>
      <xdr:col>73</xdr:col>
      <xdr:colOff>180975</xdr:colOff>
      <xdr:row>36</xdr:row>
      <xdr:rowOff>21844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147574</xdr:rowOff>
    </xdr:from>
    <xdr:to>
      <xdr:col>69</xdr:col>
      <xdr:colOff>92075</xdr:colOff>
      <xdr:row>36</xdr:row>
      <xdr:rowOff>3556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483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99060</xdr:rowOff>
    </xdr:from>
    <xdr:to>
      <xdr:col>82</xdr:col>
      <xdr:colOff>158750</xdr:colOff>
      <xdr:row>37</xdr:row>
      <xdr:rowOff>29210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115587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105918</xdr:rowOff>
    </xdr:from>
    <xdr:to>
      <xdr:col>78</xdr:col>
      <xdr:colOff>120650</xdr:colOff>
      <xdr:row>36</xdr:row>
      <xdr:rowOff>36068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46245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5875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96774</xdr:rowOff>
    </xdr:from>
    <xdr:to>
      <xdr:col>69</xdr:col>
      <xdr:colOff>142875</xdr:colOff>
      <xdr:row>36</xdr:row>
      <xdr:rowOff>26924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37101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ポイント上回っている。前年比から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ポイント減となったが、今後はスポーツ施設整備関係に伴う借入が見込まれるため、適債事業に留意しながら公債費負担が急激に増加しないよう計画的な社会資本整備を心がける必要がある。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24130</xdr:rowOff>
    </xdr:from>
    <xdr:to>
      <xdr:col>24</xdr:col>
      <xdr:colOff>25400</xdr:colOff>
      <xdr:row>78</xdr:row>
      <xdr:rowOff>77470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3972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119380</xdr:rowOff>
    </xdr:from>
    <xdr:to>
      <xdr:col>19</xdr:col>
      <xdr:colOff>187325</xdr:colOff>
      <xdr:row>78</xdr:row>
      <xdr:rowOff>77470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32103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111761</xdr:rowOff>
    </xdr:from>
    <xdr:to>
      <xdr:col>15</xdr:col>
      <xdr:colOff>98425</xdr:colOff>
      <xdr:row>77</xdr:row>
      <xdr:rowOff>119380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3134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111761</xdr:rowOff>
    </xdr:from>
    <xdr:to>
      <xdr:col>11</xdr:col>
      <xdr:colOff>9525</xdr:colOff>
      <xdr:row>77</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3134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144780</xdr:rowOff>
    </xdr:from>
    <xdr:to>
      <xdr:col>24</xdr:col>
      <xdr:colOff>76200</xdr:colOff>
      <xdr:row>78</xdr:row>
      <xdr:rowOff>74930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116857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26670</xdr:rowOff>
    </xdr:from>
    <xdr:to>
      <xdr:col>20</xdr:col>
      <xdr:colOff>38100</xdr:colOff>
      <xdr:row>78</xdr:row>
      <xdr:rowOff>128270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113047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4861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68580</xdr:rowOff>
    </xdr:from>
    <xdr:to>
      <xdr:col>15</xdr:col>
      <xdr:colOff>149225</xdr:colOff>
      <xdr:row>77</xdr:row>
      <xdr:rowOff>170180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154957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60961</xdr:rowOff>
    </xdr:from>
    <xdr:to>
      <xdr:col>11</xdr:col>
      <xdr:colOff>60325</xdr:colOff>
      <xdr:row>77</xdr:row>
      <xdr:rowOff>162561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6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147338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48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76200</xdr:rowOff>
    </xdr:from>
    <xdr:to>
      <xdr:col>6</xdr:col>
      <xdr:colOff>171450</xdr:colOff>
      <xdr:row>78</xdr:row>
      <xdr:rowOff>6350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162577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ポイントとなっており、前年比で</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ポイント増となっている。補助費及び人件費の増が要因としてあげられる。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71482</xdr:rowOff>
    </xdr:from>
    <xdr:to>
      <xdr:col>82</xdr:col>
      <xdr:colOff>107950</xdr:colOff>
      <xdr:row>76</xdr:row>
      <xdr:rowOff>162923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01682"/>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69504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271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71482</xdr:rowOff>
    </xdr:from>
    <xdr:to>
      <xdr:col>78</xdr:col>
      <xdr:colOff>69850</xdr:colOff>
      <xdr:row>76</xdr:row>
      <xdr:rowOff>133531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101682"/>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141350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43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58420</xdr:rowOff>
    </xdr:from>
    <xdr:to>
      <xdr:col>73</xdr:col>
      <xdr:colOff>180975</xdr:colOff>
      <xdr:row>76</xdr:row>
      <xdr:rowOff>133531</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88620"/>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77</xdr:row>
      <xdr:rowOff>11068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88620"/>
          <a:ext cx="889000" cy="124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17253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1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147882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4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112123</xdr:rowOff>
    </xdr:from>
    <xdr:to>
      <xdr:col>82</xdr:col>
      <xdr:colOff>158750</xdr:colOff>
      <xdr:row>77</xdr:row>
      <xdr:rowOff>42273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14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128650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298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20682</xdr:rowOff>
    </xdr:from>
    <xdr:to>
      <xdr:col>78</xdr:col>
      <xdr:colOff>120650</xdr:colOff>
      <xdr:row>76</xdr:row>
      <xdr:rowOff>122282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82731</xdr:rowOff>
    </xdr:from>
    <xdr:to>
      <xdr:col>74</xdr:col>
      <xdr:colOff>31750</xdr:colOff>
      <xdr:row>77</xdr:row>
      <xdr:rowOff>12881</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23058</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119397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131718</xdr:rowOff>
    </xdr:from>
    <xdr:to>
      <xdr:col>65</xdr:col>
      <xdr:colOff>53975</xdr:colOff>
      <xdr:row>77</xdr:row>
      <xdr:rowOff>61868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72044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3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11258</xdr:rowOff>
    </xdr:from>
    <xdr:to>
      <xdr:col>29</xdr:col>
      <xdr:colOff>127000</xdr:colOff>
      <xdr:row>19</xdr:row>
      <xdr:rowOff>69941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16433"/>
          <a:ext cx="647700" cy="586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167485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3012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69941</xdr:rowOff>
    </xdr:from>
    <xdr:to>
      <xdr:col>26</xdr:col>
      <xdr:colOff>50800</xdr:colOff>
      <xdr:row>19</xdr:row>
      <xdr:rowOff>80183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75116"/>
          <a:ext cx="698500" cy="10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80183</xdr:rowOff>
    </xdr:from>
    <xdr:to>
      <xdr:col>22</xdr:col>
      <xdr:colOff>114300</xdr:colOff>
      <xdr:row>19</xdr:row>
      <xdr:rowOff>113122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5358"/>
          <a:ext cx="698500" cy="32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113122</xdr:rowOff>
    </xdr:from>
    <xdr:to>
      <xdr:col>18</xdr:col>
      <xdr:colOff>177800</xdr:colOff>
      <xdr:row>19</xdr:row>
      <xdr:rowOff>140089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418297"/>
          <a:ext cx="698500" cy="26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29376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131908</xdr:rowOff>
    </xdr:from>
    <xdr:to>
      <xdr:col>29</xdr:col>
      <xdr:colOff>177800</xdr:colOff>
      <xdr:row>19</xdr:row>
      <xdr:rowOff>62058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65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148435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1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19141</xdr:rowOff>
    </xdr:from>
    <xdr:to>
      <xdr:col>26</xdr:col>
      <xdr:colOff>101600</xdr:colOff>
      <xdr:row>19</xdr:row>
      <xdr:rowOff>120741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2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130918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3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29383</xdr:rowOff>
    </xdr:from>
    <xdr:to>
      <xdr:col>22</xdr:col>
      <xdr:colOff>165100</xdr:colOff>
      <xdr:row>19</xdr:row>
      <xdr:rowOff>130983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4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141160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0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62322</xdr:rowOff>
    </xdr:from>
    <xdr:to>
      <xdr:col>19</xdr:col>
      <xdr:colOff>38100</xdr:colOff>
      <xdr:row>19</xdr:row>
      <xdr:rowOff>163922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67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2649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89289</xdr:rowOff>
    </xdr:from>
    <xdr:to>
      <xdr:col>15</xdr:col>
      <xdr:colOff>101600</xdr:colOff>
      <xdr:row>20</xdr:row>
      <xdr:rowOff>19439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94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4216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80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249434</xdr:rowOff>
    </xdr:from>
    <xdr:to>
      <xdr:col>29</xdr:col>
      <xdr:colOff>127000</xdr:colOff>
      <xdr:row>34</xdr:row>
      <xdr:rowOff>253429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516884"/>
          <a:ext cx="647700" cy="39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253429</xdr:rowOff>
    </xdr:from>
    <xdr:to>
      <xdr:col>26</xdr:col>
      <xdr:colOff>50800</xdr:colOff>
      <xdr:row>35</xdr:row>
      <xdr:rowOff>15649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520879"/>
          <a:ext cx="698500" cy="105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338921</xdr:rowOff>
    </xdr:from>
    <xdr:to>
      <xdr:col>22</xdr:col>
      <xdr:colOff>114300</xdr:colOff>
      <xdr:row>35</xdr:row>
      <xdr:rowOff>15649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606371"/>
          <a:ext cx="698500" cy="196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338921</xdr:rowOff>
    </xdr:from>
    <xdr:to>
      <xdr:col>18</xdr:col>
      <xdr:colOff>177800</xdr:colOff>
      <xdr:row>35</xdr:row>
      <xdr:rowOff>41165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06371"/>
          <a:ext cx="698500" cy="451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198634</xdr:rowOff>
    </xdr:from>
    <xdr:to>
      <xdr:col>29</xdr:col>
      <xdr:colOff>177800</xdr:colOff>
      <xdr:row>34</xdr:row>
      <xdr:rowOff>300234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4660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43711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31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202629</xdr:rowOff>
    </xdr:from>
    <xdr:to>
      <xdr:col>26</xdr:col>
      <xdr:colOff>101600</xdr:colOff>
      <xdr:row>34</xdr:row>
      <xdr:rowOff>304229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470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314406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238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307749</xdr:rowOff>
    </xdr:from>
    <xdr:to>
      <xdr:col>22</xdr:col>
      <xdr:colOff>165100</xdr:colOff>
      <xdr:row>35</xdr:row>
      <xdr:rowOff>66449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75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76626</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4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288121</xdr:rowOff>
    </xdr:from>
    <xdr:to>
      <xdr:col>19</xdr:col>
      <xdr:colOff>38100</xdr:colOff>
      <xdr:row>35</xdr:row>
      <xdr:rowOff>46821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555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56998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24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333265</xdr:rowOff>
    </xdr:from>
    <xdr:to>
      <xdr:col>15</xdr:col>
      <xdr:colOff>101600</xdr:colOff>
      <xdr:row>35</xdr:row>
      <xdr:rowOff>91965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00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102142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6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1,933
1,923
190.96
5,205,367
4,538,372
633,997
2,047,796
3,346,058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130007</xdr:rowOff>
    </xdr:from>
    <xdr:to>
      <xdr:col>24</xdr:col>
      <xdr:colOff>63500</xdr:colOff>
      <xdr:row>37</xdr:row>
      <xdr:rowOff>21148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02207"/>
          <a:ext cx="838200" cy="6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12610</xdr:rowOff>
    </xdr:from>
    <xdr:to>
      <xdr:col>19</xdr:col>
      <xdr:colOff>177800</xdr:colOff>
      <xdr:row>37</xdr:row>
      <xdr:rowOff>21148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6356260"/>
          <a:ext cx="889000" cy="8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12610</xdr:rowOff>
    </xdr:from>
    <xdr:to>
      <xdr:col>15</xdr:col>
      <xdr:colOff>50800</xdr:colOff>
      <xdr:row>37</xdr:row>
      <xdr:rowOff>35176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56260"/>
          <a:ext cx="889000" cy="22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35176</xdr:rowOff>
    </xdr:from>
    <xdr:to>
      <xdr:col>10</xdr:col>
      <xdr:colOff>114300</xdr:colOff>
      <xdr:row>37</xdr:row>
      <xdr:rowOff>61076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378826"/>
          <a:ext cx="889000" cy="2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79207</xdr:rowOff>
    </xdr:from>
    <xdr:to>
      <xdr:col>24</xdr:col>
      <xdr:colOff>114300</xdr:colOff>
      <xdr:row>37</xdr:row>
      <xdr:rowOff>9357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51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102084</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02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141798</xdr:rowOff>
    </xdr:from>
    <xdr:to>
      <xdr:col>20</xdr:col>
      <xdr:colOff>38100</xdr:colOff>
      <xdr:row>37</xdr:row>
      <xdr:rowOff>71948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31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88475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8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133260</xdr:rowOff>
    </xdr:from>
    <xdr:to>
      <xdr:col>15</xdr:col>
      <xdr:colOff>101600</xdr:colOff>
      <xdr:row>37</xdr:row>
      <xdr:rowOff>63410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0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79937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8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155826</xdr:rowOff>
    </xdr:from>
    <xdr:to>
      <xdr:col>10</xdr:col>
      <xdr:colOff>165100</xdr:colOff>
      <xdr:row>37</xdr:row>
      <xdr:rowOff>85976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102503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03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10276</xdr:rowOff>
    </xdr:from>
    <xdr:to>
      <xdr:col>6</xdr:col>
      <xdr:colOff>38100</xdr:colOff>
      <xdr:row>37</xdr:row>
      <xdr:rowOff>111876</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5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128403</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2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148268</xdr:rowOff>
    </xdr:from>
    <xdr:to>
      <xdr:col>24</xdr:col>
      <xdr:colOff>63500</xdr:colOff>
      <xdr:row>55</xdr:row>
      <xdr:rowOff>148618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406568"/>
          <a:ext cx="838200" cy="17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126101</xdr:rowOff>
    </xdr:from>
    <xdr:to>
      <xdr:col>19</xdr:col>
      <xdr:colOff>177800</xdr:colOff>
      <xdr:row>54</xdr:row>
      <xdr:rowOff>148268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384401"/>
          <a:ext cx="889000" cy="2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126101</xdr:rowOff>
    </xdr:from>
    <xdr:to>
      <xdr:col>15</xdr:col>
      <xdr:colOff>50800</xdr:colOff>
      <xdr:row>57</xdr:row>
      <xdr:rowOff>35482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384401"/>
          <a:ext cx="889000" cy="423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35482</xdr:rowOff>
    </xdr:from>
    <xdr:to>
      <xdr:col>10</xdr:col>
      <xdr:colOff>114300</xdr:colOff>
      <xdr:row>57</xdr:row>
      <xdr:rowOff>97516</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08132"/>
          <a:ext cx="889000" cy="6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97818</xdr:rowOff>
    </xdr:from>
    <xdr:to>
      <xdr:col>24</xdr:col>
      <xdr:colOff>114300</xdr:colOff>
      <xdr:row>56</xdr:row>
      <xdr:rowOff>27968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2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120695</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78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97468</xdr:rowOff>
    </xdr:from>
    <xdr:to>
      <xdr:col>20</xdr:col>
      <xdr:colOff>38100</xdr:colOff>
      <xdr:row>55</xdr:row>
      <xdr:rowOff>27618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5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44145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13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75301</xdr:rowOff>
    </xdr:from>
    <xdr:to>
      <xdr:col>15</xdr:col>
      <xdr:colOff>101600</xdr:colOff>
      <xdr:row>55</xdr:row>
      <xdr:rowOff>5451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3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21978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10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156132</xdr:rowOff>
    </xdr:from>
    <xdr:to>
      <xdr:col>10</xdr:col>
      <xdr:colOff>165100</xdr:colOff>
      <xdr:row>57</xdr:row>
      <xdr:rowOff>86282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5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102809</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32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46716</xdr:rowOff>
    </xdr:from>
    <xdr:to>
      <xdr:col>6</xdr:col>
      <xdr:colOff>38100</xdr:colOff>
      <xdr:row>57</xdr:row>
      <xdr:rowOff>148316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164843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94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26817</xdr:rowOff>
    </xdr:from>
    <xdr:to>
      <xdr:col>24</xdr:col>
      <xdr:colOff>63500</xdr:colOff>
      <xdr:row>78</xdr:row>
      <xdr:rowOff>42183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399917"/>
          <a:ext cx="838200" cy="15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86845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17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42183</xdr:rowOff>
    </xdr:from>
    <xdr:to>
      <xdr:col>19</xdr:col>
      <xdr:colOff>177800</xdr:colOff>
      <xdr:row>78</xdr:row>
      <xdr:rowOff>54378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15283"/>
          <a:ext cx="889000" cy="1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23159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54378</xdr:rowOff>
    </xdr:from>
    <xdr:to>
      <xdr:col>15</xdr:col>
      <xdr:colOff>50800</xdr:colOff>
      <xdr:row>78</xdr:row>
      <xdr:rowOff>59393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27478"/>
          <a:ext cx="889000" cy="5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28340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46851</xdr:rowOff>
    </xdr:from>
    <xdr:to>
      <xdr:col>10</xdr:col>
      <xdr:colOff>114300</xdr:colOff>
      <xdr:row>78</xdr:row>
      <xdr:rowOff>59393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3419951"/>
          <a:ext cx="889000" cy="1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39426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57509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147467</xdr:rowOff>
    </xdr:from>
    <xdr:to>
      <xdr:col>24</xdr:col>
      <xdr:colOff>114300</xdr:colOff>
      <xdr:row>78</xdr:row>
      <xdr:rowOff>77617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62394</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162833</xdr:rowOff>
    </xdr:from>
    <xdr:to>
      <xdr:col>20</xdr:col>
      <xdr:colOff>38100</xdr:colOff>
      <xdr:row>78</xdr:row>
      <xdr:rowOff>92983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6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84110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345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3578</xdr:rowOff>
    </xdr:from>
    <xdr:to>
      <xdr:col>15</xdr:col>
      <xdr:colOff>101600</xdr:colOff>
      <xdr:row>78</xdr:row>
      <xdr:rowOff>105178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7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96305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346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8593</xdr:rowOff>
    </xdr:from>
    <xdr:to>
      <xdr:col>10</xdr:col>
      <xdr:colOff>165100</xdr:colOff>
      <xdr:row>78</xdr:row>
      <xdr:rowOff>110193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101320</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34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167501</xdr:rowOff>
    </xdr:from>
    <xdr:to>
      <xdr:col>6</xdr:col>
      <xdr:colOff>38100</xdr:colOff>
      <xdr:row>78</xdr:row>
      <xdr:rowOff>97651</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88778</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346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32860</xdr:rowOff>
    </xdr:from>
    <xdr:to>
      <xdr:col>24</xdr:col>
      <xdr:colOff>63500</xdr:colOff>
      <xdr:row>95</xdr:row>
      <xdr:rowOff>57266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320610"/>
          <a:ext cx="838200" cy="2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32860</xdr:rowOff>
    </xdr:from>
    <xdr:to>
      <xdr:col>19</xdr:col>
      <xdr:colOff>177800</xdr:colOff>
      <xdr:row>95</xdr:row>
      <xdr:rowOff>111826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320610"/>
          <a:ext cx="889000" cy="7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121991</xdr:rowOff>
    </xdr:from>
    <xdr:to>
      <xdr:col>15</xdr:col>
      <xdr:colOff>50800</xdr:colOff>
      <xdr:row>95</xdr:row>
      <xdr:rowOff>111826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238291"/>
          <a:ext cx="889000" cy="16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121991</xdr:rowOff>
    </xdr:from>
    <xdr:to>
      <xdr:col>10</xdr:col>
      <xdr:colOff>114300</xdr:colOff>
      <xdr:row>96</xdr:row>
      <xdr:rowOff>13177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238291"/>
          <a:ext cx="889000" cy="23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55060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6466</xdr:rowOff>
    </xdr:from>
    <xdr:to>
      <xdr:col>24</xdr:col>
      <xdr:colOff>114300</xdr:colOff>
      <xdr:row>95</xdr:row>
      <xdr:rowOff>108066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29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156343</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2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153510</xdr:rowOff>
    </xdr:from>
    <xdr:to>
      <xdr:col>20</xdr:col>
      <xdr:colOff>38100</xdr:colOff>
      <xdr:row>95</xdr:row>
      <xdr:rowOff>83660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26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74787</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362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61026</xdr:rowOff>
    </xdr:from>
    <xdr:to>
      <xdr:col>15</xdr:col>
      <xdr:colOff>101600</xdr:colOff>
      <xdr:row>95</xdr:row>
      <xdr:rowOff>162626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34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153753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441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71191</xdr:rowOff>
    </xdr:from>
    <xdr:to>
      <xdr:col>10</xdr:col>
      <xdr:colOff>165100</xdr:colOff>
      <xdr:row>95</xdr:row>
      <xdr:rowOff>1341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18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17868</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19795" y="15962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133827</xdr:rowOff>
    </xdr:from>
    <xdr:to>
      <xdr:col>6</xdr:col>
      <xdr:colOff>38100</xdr:colOff>
      <xdr:row>96</xdr:row>
      <xdr:rowOff>63977</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42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55104</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51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114265</xdr:rowOff>
    </xdr:from>
    <xdr:to>
      <xdr:col>55</xdr:col>
      <xdr:colOff>0</xdr:colOff>
      <xdr:row>37</xdr:row>
      <xdr:rowOff>35279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6465"/>
          <a:ext cx="838200" cy="9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81546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2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145464</xdr:rowOff>
    </xdr:from>
    <xdr:to>
      <xdr:col>50</xdr:col>
      <xdr:colOff>114300</xdr:colOff>
      <xdr:row>37</xdr:row>
      <xdr:rowOff>35279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317664"/>
          <a:ext cx="889000" cy="6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54814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05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145464</xdr:rowOff>
    </xdr:from>
    <xdr:to>
      <xdr:col>45</xdr:col>
      <xdr:colOff>177800</xdr:colOff>
      <xdr:row>37</xdr:row>
      <xdr:rowOff>67944</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17664"/>
          <a:ext cx="889000" cy="93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87266</xdr:rowOff>
    </xdr:from>
    <xdr:to>
      <xdr:col>41</xdr:col>
      <xdr:colOff>50800</xdr:colOff>
      <xdr:row>37</xdr:row>
      <xdr:rowOff>67944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59466"/>
          <a:ext cx="889000" cy="15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121042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121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63465</xdr:rowOff>
    </xdr:from>
    <xdr:to>
      <xdr:col>55</xdr:col>
      <xdr:colOff>50800</xdr:colOff>
      <xdr:row>36</xdr:row>
      <xdr:rowOff>165065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41892</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4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155929</xdr:rowOff>
    </xdr:from>
    <xdr:to>
      <xdr:col>50</xdr:col>
      <xdr:colOff>165100</xdr:colOff>
      <xdr:row>37</xdr:row>
      <xdr:rowOff>86079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77206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42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94664</xdr:rowOff>
    </xdr:from>
    <xdr:to>
      <xdr:col>46</xdr:col>
      <xdr:colOff>38100</xdr:colOff>
      <xdr:row>37</xdr:row>
      <xdr:rowOff>24814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6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41341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42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17144</xdr:rowOff>
    </xdr:from>
    <xdr:to>
      <xdr:col>41</xdr:col>
      <xdr:colOff>101600</xdr:colOff>
      <xdr:row>37</xdr:row>
      <xdr:rowOff>118744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6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109871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453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36466</xdr:rowOff>
    </xdr:from>
    <xdr:to>
      <xdr:col>36</xdr:col>
      <xdr:colOff>165100</xdr:colOff>
      <xdr:row>36</xdr:row>
      <xdr:rowOff>138066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08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129193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301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82464</xdr:rowOff>
    </xdr:from>
    <xdr:to>
      <xdr:col>55</xdr:col>
      <xdr:colOff>0</xdr:colOff>
      <xdr:row>58</xdr:row>
      <xdr:rowOff>53553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55114"/>
          <a:ext cx="838200" cy="14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82464</xdr:rowOff>
    </xdr:from>
    <xdr:to>
      <xdr:col>50</xdr:col>
      <xdr:colOff>114300</xdr:colOff>
      <xdr:row>57</xdr:row>
      <xdr:rowOff>161946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55114"/>
          <a:ext cx="889000" cy="7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161946</xdr:rowOff>
    </xdr:from>
    <xdr:to>
      <xdr:col>45</xdr:col>
      <xdr:colOff>177800</xdr:colOff>
      <xdr:row>58</xdr:row>
      <xdr:rowOff>108710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934596"/>
          <a:ext cx="889000" cy="11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42748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11171</xdr:rowOff>
    </xdr:from>
    <xdr:to>
      <xdr:col>41</xdr:col>
      <xdr:colOff>50800</xdr:colOff>
      <xdr:row>58</xdr:row>
      <xdr:rowOff>108710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955271"/>
          <a:ext cx="889000" cy="9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71797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2753</xdr:rowOff>
    </xdr:from>
    <xdr:to>
      <xdr:col>55</xdr:col>
      <xdr:colOff>50800</xdr:colOff>
      <xdr:row>58</xdr:row>
      <xdr:rowOff>104353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4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152630</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25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31664</xdr:rowOff>
    </xdr:from>
    <xdr:to>
      <xdr:col>50</xdr:col>
      <xdr:colOff>165100</xdr:colOff>
      <xdr:row>57</xdr:row>
      <xdr:rowOff>133264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0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149791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57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111146</xdr:rowOff>
    </xdr:from>
    <xdr:to>
      <xdr:col>46</xdr:col>
      <xdr:colOff>38100</xdr:colOff>
      <xdr:row>58</xdr:row>
      <xdr:rowOff>41296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8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57823</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659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57910</xdr:rowOff>
    </xdr:from>
    <xdr:to>
      <xdr:col>41</xdr:col>
      <xdr:colOff>101600</xdr:colOff>
      <xdr:row>58</xdr:row>
      <xdr:rowOff>159510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00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150637</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9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131821</xdr:rowOff>
    </xdr:from>
    <xdr:to>
      <xdr:col>36</xdr:col>
      <xdr:colOff>165100</xdr:colOff>
      <xdr:row>58</xdr:row>
      <xdr:rowOff>61971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0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53098</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99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132462</xdr:rowOff>
    </xdr:from>
    <xdr:to>
      <xdr:col>55</xdr:col>
      <xdr:colOff>0</xdr:colOff>
      <xdr:row>78</xdr:row>
      <xdr:rowOff>148707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05562"/>
          <a:ext cx="838200" cy="1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132462</xdr:rowOff>
    </xdr:from>
    <xdr:to>
      <xdr:col>50</xdr:col>
      <xdr:colOff>114300</xdr:colOff>
      <xdr:row>78</xdr:row>
      <xdr:rowOff>136026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05562"/>
          <a:ext cx="889000" cy="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136026</xdr:rowOff>
    </xdr:from>
    <xdr:to>
      <xdr:col>45</xdr:col>
      <xdr:colOff>177800</xdr:colOff>
      <xdr:row>79</xdr:row>
      <xdr:rowOff>3848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09126"/>
          <a:ext cx="889000" cy="39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146413</xdr:rowOff>
    </xdr:from>
    <xdr:to>
      <xdr:col>41</xdr:col>
      <xdr:colOff>50800</xdr:colOff>
      <xdr:row>79</xdr:row>
      <xdr:rowOff>3848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19513"/>
          <a:ext cx="889000" cy="28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97907</xdr:rowOff>
    </xdr:from>
    <xdr:to>
      <xdr:col>55</xdr:col>
      <xdr:colOff>50800</xdr:colOff>
      <xdr:row>79</xdr:row>
      <xdr:rowOff>28057</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7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54319</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2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81662</xdr:rowOff>
    </xdr:from>
    <xdr:to>
      <xdr:col>50</xdr:col>
      <xdr:colOff>165100</xdr:colOff>
      <xdr:row>79</xdr:row>
      <xdr:rowOff>11812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4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2939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85226</xdr:rowOff>
    </xdr:from>
    <xdr:to>
      <xdr:col>46</xdr:col>
      <xdr:colOff>38100</xdr:colOff>
      <xdr:row>79</xdr:row>
      <xdr:rowOff>15376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5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6503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5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124498</xdr:rowOff>
    </xdr:from>
    <xdr:to>
      <xdr:col>41</xdr:col>
      <xdr:colOff>101600</xdr:colOff>
      <xdr:row>79</xdr:row>
      <xdr:rowOff>54648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9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45775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90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95613</xdr:rowOff>
    </xdr:from>
    <xdr:to>
      <xdr:col>36</xdr:col>
      <xdr:colOff>165100</xdr:colOff>
      <xdr:row>79</xdr:row>
      <xdr:rowOff>25763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16890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142655</xdr:rowOff>
    </xdr:from>
    <xdr:to>
      <xdr:col>55</xdr:col>
      <xdr:colOff>0</xdr:colOff>
      <xdr:row>98</xdr:row>
      <xdr:rowOff>42583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601855"/>
          <a:ext cx="838200" cy="242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129836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89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142655</xdr:rowOff>
    </xdr:from>
    <xdr:to>
      <xdr:col>50</xdr:col>
      <xdr:colOff>114300</xdr:colOff>
      <xdr:row>97</xdr:row>
      <xdr:rowOff>125251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601855"/>
          <a:ext cx="889000" cy="15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125251</xdr:rowOff>
    </xdr:from>
    <xdr:to>
      <xdr:col>45</xdr:col>
      <xdr:colOff>177800</xdr:colOff>
      <xdr:row>98</xdr:row>
      <xdr:rowOff>107006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55901"/>
          <a:ext cx="889000" cy="15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130463</xdr:rowOff>
    </xdr:from>
    <xdr:to>
      <xdr:col>41</xdr:col>
      <xdr:colOff>50800</xdr:colOff>
      <xdr:row>98</xdr:row>
      <xdr:rowOff>107006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761113"/>
          <a:ext cx="889000" cy="14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93851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553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29345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8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163233</xdr:rowOff>
    </xdr:from>
    <xdr:to>
      <xdr:col>55</xdr:col>
      <xdr:colOff>50800</xdr:colOff>
      <xdr:row>98</xdr:row>
      <xdr:rowOff>93383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141660</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72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91855</xdr:rowOff>
    </xdr:from>
    <xdr:to>
      <xdr:col>50</xdr:col>
      <xdr:colOff>165100</xdr:colOff>
      <xdr:row>97</xdr:row>
      <xdr:rowOff>22005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55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38532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326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74451</xdr:rowOff>
    </xdr:from>
    <xdr:to>
      <xdr:col>46</xdr:col>
      <xdr:colOff>38100</xdr:colOff>
      <xdr:row>98</xdr:row>
      <xdr:rowOff>4601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0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21128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8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56206</xdr:rowOff>
    </xdr:from>
    <xdr:to>
      <xdr:col>41</xdr:col>
      <xdr:colOff>101600</xdr:colOff>
      <xdr:row>98</xdr:row>
      <xdr:rowOff>157806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8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148933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95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79663</xdr:rowOff>
    </xdr:from>
    <xdr:to>
      <xdr:col>36</xdr:col>
      <xdr:colOff>165100</xdr:colOff>
      <xdr:row>98</xdr:row>
      <xdr:rowOff>9813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1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26340</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48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105853</xdr:rowOff>
    </xdr:from>
    <xdr:to>
      <xdr:col>85</xdr:col>
      <xdr:colOff>127000</xdr:colOff>
      <xdr:row>37</xdr:row>
      <xdr:rowOff>8040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278053"/>
          <a:ext cx="838200" cy="7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115259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30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105853</xdr:rowOff>
    </xdr:from>
    <xdr:to>
      <xdr:col>81</xdr:col>
      <xdr:colOff>50800</xdr:colOff>
      <xdr:row>36</xdr:row>
      <xdr:rowOff>167166</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278053"/>
          <a:ext cx="889000" cy="6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53825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4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157761</xdr:rowOff>
    </xdr:from>
    <xdr:to>
      <xdr:col>76</xdr:col>
      <xdr:colOff>114300</xdr:colOff>
      <xdr:row>36</xdr:row>
      <xdr:rowOff>167166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158511"/>
          <a:ext cx="889000" cy="180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53015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157761</xdr:rowOff>
    </xdr:from>
    <xdr:to>
      <xdr:col>71</xdr:col>
      <xdr:colOff>177800</xdr:colOff>
      <xdr:row>37</xdr:row>
      <xdr:rowOff>157198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158511"/>
          <a:ext cx="889000" cy="3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54380</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56424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128690</xdr:rowOff>
    </xdr:from>
    <xdr:to>
      <xdr:col>85</xdr:col>
      <xdr:colOff>177800</xdr:colOff>
      <xdr:row>37</xdr:row>
      <xdr:rowOff>58840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30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151567</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152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55053</xdr:rowOff>
    </xdr:from>
    <xdr:to>
      <xdr:col>81</xdr:col>
      <xdr:colOff>101600</xdr:colOff>
      <xdr:row>36</xdr:row>
      <xdr:rowOff>156653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22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1730</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002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116366</xdr:rowOff>
    </xdr:from>
    <xdr:to>
      <xdr:col>76</xdr:col>
      <xdr:colOff>165100</xdr:colOff>
      <xdr:row>37</xdr:row>
      <xdr:rowOff>46516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288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63043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292795" y="60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106961</xdr:rowOff>
    </xdr:from>
    <xdr:to>
      <xdr:col>72</xdr:col>
      <xdr:colOff>38100</xdr:colOff>
      <xdr:row>36</xdr:row>
      <xdr:rowOff>37111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10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53638</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03795" y="5882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106398</xdr:rowOff>
    </xdr:from>
    <xdr:to>
      <xdr:col>67</xdr:col>
      <xdr:colOff>101600</xdr:colOff>
      <xdr:row>38</xdr:row>
      <xdr:rowOff>36548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45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36</xdr:row>
      <xdr:rowOff>53075</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6225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83548</xdr:rowOff>
    </xdr:from>
    <xdr:to>
      <xdr:col>85</xdr:col>
      <xdr:colOff>127000</xdr:colOff>
      <xdr:row>76</xdr:row>
      <xdr:rowOff>86573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113748"/>
          <a:ext cx="838200" cy="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83548</xdr:rowOff>
    </xdr:from>
    <xdr:to>
      <xdr:col>81</xdr:col>
      <xdr:colOff>50800</xdr:colOff>
      <xdr:row>76</xdr:row>
      <xdr:rowOff>161762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13748"/>
          <a:ext cx="889000" cy="7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161762</xdr:rowOff>
    </xdr:from>
    <xdr:to>
      <xdr:col>76</xdr:col>
      <xdr:colOff>114300</xdr:colOff>
      <xdr:row>77</xdr:row>
      <xdr:rowOff>3817</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91962"/>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3817</xdr:rowOff>
    </xdr:from>
    <xdr:to>
      <xdr:col>71</xdr:col>
      <xdr:colOff>177800</xdr:colOff>
      <xdr:row>77</xdr:row>
      <xdr:rowOff>30876</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205467"/>
          <a:ext cx="889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35773</xdr:rowOff>
    </xdr:from>
    <xdr:to>
      <xdr:col>85</xdr:col>
      <xdr:colOff>177800</xdr:colOff>
      <xdr:row>76</xdr:row>
      <xdr:rowOff>137373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6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58650</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17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32748</xdr:rowOff>
    </xdr:from>
    <xdr:to>
      <xdr:col>81</xdr:col>
      <xdr:colOff>101600</xdr:colOff>
      <xdr:row>76</xdr:row>
      <xdr:rowOff>134348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06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150875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38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110962</xdr:rowOff>
    </xdr:from>
    <xdr:to>
      <xdr:col>76</xdr:col>
      <xdr:colOff>165100</xdr:colOff>
      <xdr:row>77</xdr:row>
      <xdr:rowOff>41112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4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57638</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91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124467</xdr:rowOff>
    </xdr:from>
    <xdr:to>
      <xdr:col>72</xdr:col>
      <xdr:colOff>38100</xdr:colOff>
      <xdr:row>77</xdr:row>
      <xdr:rowOff>54617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5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71143</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2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151526</xdr:rowOff>
    </xdr:from>
    <xdr:to>
      <xdr:col>67</xdr:col>
      <xdr:colOff>101600</xdr:colOff>
      <xdr:row>77</xdr:row>
      <xdr:rowOff>81676</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8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98202</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56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162159</xdr:rowOff>
    </xdr:from>
    <xdr:to>
      <xdr:col>85</xdr:col>
      <xdr:colOff>127000</xdr:colOff>
      <xdr:row>97</xdr:row>
      <xdr:rowOff>42810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621359"/>
          <a:ext cx="838200" cy="5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760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92461</xdr:rowOff>
    </xdr:from>
    <xdr:to>
      <xdr:col>81</xdr:col>
      <xdr:colOff>50800</xdr:colOff>
      <xdr:row>96</xdr:row>
      <xdr:rowOff>162159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380211"/>
          <a:ext cx="889000" cy="2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79379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881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92461</xdr:rowOff>
    </xdr:from>
    <xdr:to>
      <xdr:col>76</xdr:col>
      <xdr:colOff>114300</xdr:colOff>
      <xdr:row>97</xdr:row>
      <xdr:rowOff>28581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380211"/>
          <a:ext cx="889000" cy="279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73244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7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28581</xdr:rowOff>
    </xdr:from>
    <xdr:to>
      <xdr:col>71</xdr:col>
      <xdr:colOff>177800</xdr:colOff>
      <xdr:row>97</xdr:row>
      <xdr:rowOff>161787</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659231"/>
          <a:ext cx="889000" cy="13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59983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163460</xdr:rowOff>
    </xdr:from>
    <xdr:to>
      <xdr:col>85</xdr:col>
      <xdr:colOff>177800</xdr:colOff>
      <xdr:row>97</xdr:row>
      <xdr:rowOff>93610</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2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14887</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47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111359</xdr:rowOff>
    </xdr:from>
    <xdr:to>
      <xdr:col>81</xdr:col>
      <xdr:colOff>101600</xdr:colOff>
      <xdr:row>97</xdr:row>
      <xdr:rowOff>41509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7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58036</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34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41661</xdr:rowOff>
    </xdr:from>
    <xdr:to>
      <xdr:col>76</xdr:col>
      <xdr:colOff>165100</xdr:colOff>
      <xdr:row>95</xdr:row>
      <xdr:rowOff>143261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32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159788</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1046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149231</xdr:rowOff>
    </xdr:from>
    <xdr:to>
      <xdr:col>72</xdr:col>
      <xdr:colOff>38100</xdr:colOff>
      <xdr:row>97</xdr:row>
      <xdr:rowOff>79381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0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95908</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383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110987</xdr:rowOff>
    </xdr:from>
    <xdr:to>
      <xdr:col>67</xdr:col>
      <xdr:colOff>101600</xdr:colOff>
      <xdr:row>98</xdr:row>
      <xdr:rowOff>41137</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57664</xdr:rowOff>
    </xdr:from>
    <xdr:ext cx="599010"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14795" y="1651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127633</xdr:rowOff>
    </xdr:from>
    <xdr:to>
      <xdr:col>116</xdr:col>
      <xdr:colOff>63500</xdr:colOff>
      <xdr:row>39</xdr:row>
      <xdr:rowOff>83742</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1323300" y="6299833"/>
          <a:ext cx="838200" cy="47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67653</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5827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83742</xdr:rowOff>
    </xdr:from>
    <xdr:to>
      <xdr:col>111</xdr:col>
      <xdr:colOff>177800</xdr:colOff>
      <xdr:row>39</xdr:row>
      <xdr:rowOff>84493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770292"/>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84493</xdr:rowOff>
    </xdr:from>
    <xdr:to>
      <xdr:col>107</xdr:col>
      <xdr:colOff>50800</xdr:colOff>
      <xdr:row>39</xdr:row>
      <xdr:rowOff>85016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71043"/>
          <a:ext cx="889000" cy="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85016</xdr:rowOff>
    </xdr:from>
    <xdr:to>
      <xdr:col>102</xdr:col>
      <xdr:colOff>114300</xdr:colOff>
      <xdr:row>39</xdr:row>
      <xdr:rowOff>85702</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flipV="1">
          <a:off x="18656300" y="6771566"/>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76833</xdr:rowOff>
    </xdr:from>
    <xdr:to>
      <xdr:col>116</xdr:col>
      <xdr:colOff>114300</xdr:colOff>
      <xdr:row>37</xdr:row>
      <xdr:rowOff>6983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24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99710</xdr:rowOff>
    </xdr:from>
    <xdr:ext cx="534377"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10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32942</xdr:rowOff>
    </xdr:from>
    <xdr:to>
      <xdr:col>112</xdr:col>
      <xdr:colOff>38100</xdr:colOff>
      <xdr:row>39</xdr:row>
      <xdr:rowOff>134542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19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125669</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34017" y="6812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33693</xdr:rowOff>
    </xdr:from>
    <xdr:to>
      <xdr:col>107</xdr:col>
      <xdr:colOff>101600</xdr:colOff>
      <xdr:row>39</xdr:row>
      <xdr:rowOff>135293</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2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126420</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45017" y="68129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34216</xdr:rowOff>
    </xdr:from>
    <xdr:to>
      <xdr:col>102</xdr:col>
      <xdr:colOff>165100</xdr:colOff>
      <xdr:row>39</xdr:row>
      <xdr:rowOff>135816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2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126943</xdr:rowOff>
    </xdr:from>
    <xdr:ext cx="378565"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56017" y="68134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34902</xdr:rowOff>
    </xdr:from>
    <xdr:to>
      <xdr:col>98</xdr:col>
      <xdr:colOff>38100</xdr:colOff>
      <xdr:row>39</xdr:row>
      <xdr:rowOff>136502</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127629</xdr:rowOff>
    </xdr:from>
    <xdr:ext cx="378565"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67017" y="68141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23089</xdr:rowOff>
    </xdr:from>
    <xdr:to>
      <xdr:col>116</xdr:col>
      <xdr:colOff>63500</xdr:colOff>
      <xdr:row>58</xdr:row>
      <xdr:rowOff>84493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967189"/>
          <a:ext cx="838200" cy="6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31919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76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23089</xdr:rowOff>
    </xdr:from>
    <xdr:to>
      <xdr:col>111</xdr:col>
      <xdr:colOff>177800</xdr:colOff>
      <xdr:row>58</xdr:row>
      <xdr:rowOff>28677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9967189"/>
          <a:ext cx="889000" cy="5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160291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0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28677</xdr:rowOff>
    </xdr:from>
    <xdr:to>
      <xdr:col>107</xdr:col>
      <xdr:colOff>50800</xdr:colOff>
      <xdr:row>58</xdr:row>
      <xdr:rowOff>33427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9545300" y="9972777"/>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156456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00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33427</xdr:rowOff>
    </xdr:from>
    <xdr:to>
      <xdr:col>102</xdr:col>
      <xdr:colOff>114300</xdr:colOff>
      <xdr:row>58</xdr:row>
      <xdr:rowOff>76111</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flipV="1">
          <a:off x="18656300" y="9977527"/>
          <a:ext cx="889000" cy="42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156595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10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154436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10098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33693</xdr:rowOff>
    </xdr:from>
    <xdr:to>
      <xdr:col>116</xdr:col>
      <xdr:colOff>114300</xdr:colOff>
      <xdr:row>58</xdr:row>
      <xdr:rowOff>135293</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56570</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8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143739</xdr:rowOff>
    </xdr:from>
    <xdr:to>
      <xdr:col>112</xdr:col>
      <xdr:colOff>38100</xdr:colOff>
      <xdr:row>58</xdr:row>
      <xdr:rowOff>73889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91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90416</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6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149327</xdr:rowOff>
    </xdr:from>
    <xdr:to>
      <xdr:col>107</xdr:col>
      <xdr:colOff>101600</xdr:colOff>
      <xdr:row>58</xdr:row>
      <xdr:rowOff>79477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92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96004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969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154077</xdr:rowOff>
    </xdr:from>
    <xdr:to>
      <xdr:col>102</xdr:col>
      <xdr:colOff>165100</xdr:colOff>
      <xdr:row>58</xdr:row>
      <xdr:rowOff>84227</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99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100754</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97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25311</xdr:rowOff>
    </xdr:from>
    <xdr:to>
      <xdr:col>98</xdr:col>
      <xdr:colOff>38100</xdr:colOff>
      <xdr:row>58</xdr:row>
      <xdr:rowOff>126911</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9969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143438</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9744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76991</xdr:rowOff>
    </xdr:from>
    <xdr:to>
      <xdr:col>116</xdr:col>
      <xdr:colOff>63500</xdr:colOff>
      <xdr:row>76</xdr:row>
      <xdr:rowOff>106863</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764291"/>
          <a:ext cx="838200" cy="37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68192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926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76991</xdr:rowOff>
    </xdr:from>
    <xdr:to>
      <xdr:col>111</xdr:col>
      <xdr:colOff>177800</xdr:colOff>
      <xdr:row>75</xdr:row>
      <xdr:rowOff>118984</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764291"/>
          <a:ext cx="889000" cy="2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118984</xdr:rowOff>
    </xdr:from>
    <xdr:to>
      <xdr:col>107</xdr:col>
      <xdr:colOff>50800</xdr:colOff>
      <xdr:row>75</xdr:row>
      <xdr:rowOff>139343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977734"/>
          <a:ext cx="889000" cy="2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13101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700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109945</xdr:rowOff>
    </xdr:from>
    <xdr:to>
      <xdr:col>102</xdr:col>
      <xdr:colOff>114300</xdr:colOff>
      <xdr:row>75</xdr:row>
      <xdr:rowOff>139343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968695"/>
          <a:ext cx="889000" cy="2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56063</xdr:rowOff>
    </xdr:from>
    <xdr:to>
      <xdr:col>116</xdr:col>
      <xdr:colOff>114300</xdr:colOff>
      <xdr:row>76</xdr:row>
      <xdr:rowOff>157663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308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34490</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306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26191</xdr:rowOff>
    </xdr:from>
    <xdr:to>
      <xdr:col>112</xdr:col>
      <xdr:colOff>38100</xdr:colOff>
      <xdr:row>74</xdr:row>
      <xdr:rowOff>127791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1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144318</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48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68184</xdr:rowOff>
    </xdr:from>
    <xdr:to>
      <xdr:col>107</xdr:col>
      <xdr:colOff>101600</xdr:colOff>
      <xdr:row>75</xdr:row>
      <xdr:rowOff>169785</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9269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160912</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301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88543</xdr:rowOff>
    </xdr:from>
    <xdr:to>
      <xdr:col>102</xdr:col>
      <xdr:colOff>165100</xdr:colOff>
      <xdr:row>76</xdr:row>
      <xdr:rowOff>18693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4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35220</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72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59145</xdr:rowOff>
    </xdr:from>
    <xdr:to>
      <xdr:col>98</xdr:col>
      <xdr:colOff>38100</xdr:colOff>
      <xdr:row>75</xdr:row>
      <xdr:rowOff>160745</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9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5822</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69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補助費については増加が大きくみられる。要因としては、退職手当負担金及び公営企業会計（簡易水道・下水道）補助金の増があげられる。物件費においては、ふるさと寄附金の実績が減となったため返礼報償費等も減となったが、類似団体と比較して高水準となっている。普通建設事業費においては、前年と比較すると減となったが、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年度からスポーツ環境整備事業（</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ｍトラック整備工事）が始まっており、普通建設事業費は伸びる見込み。合わせて、過疎対策事業債を借入予定のため、数年後は公債費が増える見込み。災害復旧事業費においては、前年度と比較して減となったが、類似団体と比較すると高水準とな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に伴う災害復旧（公共土木・農地）が進んでいるが、奥地の林道は未施工箇所が多く、当面の間は類似団体よりも高水準となる見込み。積立金については、ふるさと寄附金の実績が減となったことで積立金が減となった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と比較すると高水準を保っている。今後もふるさと寄附金を確保し、本村が進める地方創生事業のために積立を実施していく。繰出金については、前年から大きく減少したが、前年まで簡易水道及び下水道事業について繰出金に計上していたが、公営企業会計移行により繰出金と出資金に分かれる形となったため減となった。公営企業会計（簡易水道・下水道）については、今後施設の更新も予定されているため、出資金が増となる見込み。</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熊本県水上村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1,933
1,923
190.96
5,205,367
4,538,372
633,997
2,047,796
3,346,058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49098</xdr:rowOff>
    </xdr:from>
    <xdr:to>
      <xdr:col>24</xdr:col>
      <xdr:colOff>63500</xdr:colOff>
      <xdr:row>36</xdr:row>
      <xdr:rowOff>89484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21298"/>
          <a:ext cx="8382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29763</xdr:rowOff>
    </xdr:from>
    <xdr:to>
      <xdr:col>19</xdr:col>
      <xdr:colOff>177800</xdr:colOff>
      <xdr:row>36</xdr:row>
      <xdr:rowOff>89484</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201963"/>
          <a:ext cx="889000" cy="5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29763</xdr:rowOff>
    </xdr:from>
    <xdr:to>
      <xdr:col>15</xdr:col>
      <xdr:colOff>50800</xdr:colOff>
      <xdr:row>36</xdr:row>
      <xdr:rowOff>48869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201963"/>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48869</xdr:rowOff>
    </xdr:from>
    <xdr:to>
      <xdr:col>10</xdr:col>
      <xdr:colOff>114300</xdr:colOff>
      <xdr:row>36</xdr:row>
      <xdr:rowOff>60947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21069"/>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169748</xdr:rowOff>
    </xdr:from>
    <xdr:to>
      <xdr:col>24</xdr:col>
      <xdr:colOff>114300</xdr:colOff>
      <xdr:row>36</xdr:row>
      <xdr:rowOff>99898</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7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21175</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38684</xdr:rowOff>
    </xdr:from>
    <xdr:to>
      <xdr:col>20</xdr:col>
      <xdr:colOff>38100</xdr:colOff>
      <xdr:row>36</xdr:row>
      <xdr:rowOff>140284</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21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156811</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98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150413</xdr:rowOff>
    </xdr:from>
    <xdr:to>
      <xdr:col>15</xdr:col>
      <xdr:colOff>101600</xdr:colOff>
      <xdr:row>36</xdr:row>
      <xdr:rowOff>80563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5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97090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92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169519</xdr:rowOff>
    </xdr:from>
    <xdr:to>
      <xdr:col>10</xdr:col>
      <xdr:colOff>165100</xdr:colOff>
      <xdr:row>36</xdr:row>
      <xdr:rowOff>99669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116196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945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10147</xdr:rowOff>
    </xdr:from>
    <xdr:to>
      <xdr:col>6</xdr:col>
      <xdr:colOff>38100</xdr:colOff>
      <xdr:row>36</xdr:row>
      <xdr:rowOff>111747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8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128274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5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53709</xdr:rowOff>
    </xdr:from>
    <xdr:to>
      <xdr:col>24</xdr:col>
      <xdr:colOff>63500</xdr:colOff>
      <xdr:row>56</xdr:row>
      <xdr:rowOff>167984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654909"/>
          <a:ext cx="838200" cy="11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144645</xdr:rowOff>
    </xdr:from>
    <xdr:to>
      <xdr:col>19</xdr:col>
      <xdr:colOff>177800</xdr:colOff>
      <xdr:row>56</xdr:row>
      <xdr:rowOff>53709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9574395"/>
          <a:ext cx="889000" cy="8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144645</xdr:rowOff>
    </xdr:from>
    <xdr:to>
      <xdr:col>15</xdr:col>
      <xdr:colOff>50800</xdr:colOff>
      <xdr:row>57</xdr:row>
      <xdr:rowOff>122160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9574395"/>
          <a:ext cx="889000" cy="32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122160</xdr:rowOff>
    </xdr:from>
    <xdr:to>
      <xdr:col>10</xdr:col>
      <xdr:colOff>114300</xdr:colOff>
      <xdr:row>57</xdr:row>
      <xdr:rowOff>130759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94810"/>
          <a:ext cx="889000" cy="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14595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15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117184</xdr:rowOff>
    </xdr:from>
    <xdr:to>
      <xdr:col>24</xdr:col>
      <xdr:colOff>114300</xdr:colOff>
      <xdr:row>57</xdr:row>
      <xdr:rowOff>47334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18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140061</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569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2909</xdr:rowOff>
    </xdr:from>
    <xdr:to>
      <xdr:col>20</xdr:col>
      <xdr:colOff>38100</xdr:colOff>
      <xdr:row>56</xdr:row>
      <xdr:rowOff>104509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0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121036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37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93845</xdr:rowOff>
    </xdr:from>
    <xdr:to>
      <xdr:col>15</xdr:col>
      <xdr:colOff>101600</xdr:colOff>
      <xdr:row>56</xdr:row>
      <xdr:rowOff>23995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523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54</xdr:row>
      <xdr:rowOff>40522</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563205" y="92988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71360</xdr:rowOff>
    </xdr:from>
    <xdr:to>
      <xdr:col>10</xdr:col>
      <xdr:colOff>165100</xdr:colOff>
      <xdr:row>58</xdr:row>
      <xdr:rowOff>1510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18037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1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79959</xdr:rowOff>
    </xdr:from>
    <xdr:to>
      <xdr:col>6</xdr:col>
      <xdr:colOff>38100</xdr:colOff>
      <xdr:row>58</xdr:row>
      <xdr:rowOff>10109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5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1236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94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64618</xdr:rowOff>
    </xdr:from>
    <xdr:to>
      <xdr:col>24</xdr:col>
      <xdr:colOff>63500</xdr:colOff>
      <xdr:row>76</xdr:row>
      <xdr:rowOff>68410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23368"/>
          <a:ext cx="838200" cy="17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98624</xdr:rowOff>
    </xdr:from>
    <xdr:to>
      <xdr:col>19</xdr:col>
      <xdr:colOff>177800</xdr:colOff>
      <xdr:row>76</xdr:row>
      <xdr:rowOff>68410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785924"/>
          <a:ext cx="889000" cy="3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115698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02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3301</xdr:rowOff>
    </xdr:from>
    <xdr:to>
      <xdr:col>15</xdr:col>
      <xdr:colOff>50800</xdr:colOff>
      <xdr:row>74</xdr:row>
      <xdr:rowOff>98624</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2690601"/>
          <a:ext cx="889000" cy="95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3301</xdr:rowOff>
    </xdr:from>
    <xdr:to>
      <xdr:col>10</xdr:col>
      <xdr:colOff>114300</xdr:colOff>
      <xdr:row>75</xdr:row>
      <xdr:rowOff>159336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2690601"/>
          <a:ext cx="889000" cy="32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41296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24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13818</xdr:rowOff>
    </xdr:from>
    <xdr:to>
      <xdr:col>24</xdr:col>
      <xdr:colOff>114300</xdr:colOff>
      <xdr:row>75</xdr:row>
      <xdr:rowOff>115418</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7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36695</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23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17610</xdr:rowOff>
    </xdr:from>
    <xdr:to>
      <xdr:col>20</xdr:col>
      <xdr:colOff>38100</xdr:colOff>
      <xdr:row>76</xdr:row>
      <xdr:rowOff>119210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04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110337</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14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47824</xdr:rowOff>
    </xdr:from>
    <xdr:to>
      <xdr:col>15</xdr:col>
      <xdr:colOff>101600</xdr:colOff>
      <xdr:row>74</xdr:row>
      <xdr:rowOff>149424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73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165951</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51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123951</xdr:rowOff>
    </xdr:from>
    <xdr:to>
      <xdr:col>10</xdr:col>
      <xdr:colOff>165100</xdr:colOff>
      <xdr:row>74</xdr:row>
      <xdr:rowOff>54101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263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70628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41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108537</xdr:rowOff>
    </xdr:from>
    <xdr:to>
      <xdr:col>6</xdr:col>
      <xdr:colOff>38100</xdr:colOff>
      <xdr:row>76</xdr:row>
      <xdr:rowOff>38686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29672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55214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2742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11759</xdr:rowOff>
    </xdr:from>
    <xdr:to>
      <xdr:col>24</xdr:col>
      <xdr:colOff>63500</xdr:colOff>
      <xdr:row>98</xdr:row>
      <xdr:rowOff>19628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13859"/>
          <a:ext cx="838200" cy="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78201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37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11759</xdr:rowOff>
    </xdr:from>
    <xdr:to>
      <xdr:col>19</xdr:col>
      <xdr:colOff>177800</xdr:colOff>
      <xdr:row>98</xdr:row>
      <xdr:rowOff>75431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813859"/>
          <a:ext cx="889000" cy="6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1050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6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75431</xdr:rowOff>
    </xdr:from>
    <xdr:to>
      <xdr:col>15</xdr:col>
      <xdr:colOff>50800</xdr:colOff>
      <xdr:row>98</xdr:row>
      <xdr:rowOff>85043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77531"/>
          <a:ext cx="889000" cy="9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85043</xdr:rowOff>
    </xdr:from>
    <xdr:to>
      <xdr:col>10</xdr:col>
      <xdr:colOff>114300</xdr:colOff>
      <xdr:row>98</xdr:row>
      <xdr:rowOff>92441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87143"/>
          <a:ext cx="889000" cy="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32955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140278</xdr:rowOff>
    </xdr:from>
    <xdr:to>
      <xdr:col>24</xdr:col>
      <xdr:colOff>114300</xdr:colOff>
      <xdr:row>98</xdr:row>
      <xdr:rowOff>70428</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7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55205</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685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132409</xdr:rowOff>
    </xdr:from>
    <xdr:to>
      <xdr:col>20</xdr:col>
      <xdr:colOff>38100</xdr:colOff>
      <xdr:row>98</xdr:row>
      <xdr:rowOff>62559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53686</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855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24631</xdr:rowOff>
    </xdr:from>
    <xdr:to>
      <xdr:col>15</xdr:col>
      <xdr:colOff>101600</xdr:colOff>
      <xdr:row>98</xdr:row>
      <xdr:rowOff>126231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82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117358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91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34243</xdr:rowOff>
    </xdr:from>
    <xdr:to>
      <xdr:col>10</xdr:col>
      <xdr:colOff>165100</xdr:colOff>
      <xdr:row>98</xdr:row>
      <xdr:rowOff>135843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83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126970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92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41641</xdr:rowOff>
    </xdr:from>
    <xdr:to>
      <xdr:col>6</xdr:col>
      <xdr:colOff>38100</xdr:colOff>
      <xdr:row>98</xdr:row>
      <xdr:rowOff>143241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84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134368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93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91330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34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27068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3707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29354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373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22115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365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18940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3625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160462</xdr:rowOff>
    </xdr:from>
    <xdr:to>
      <xdr:col>55</xdr:col>
      <xdr:colOff>0</xdr:colOff>
      <xdr:row>58</xdr:row>
      <xdr:rowOff>7186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33112"/>
          <a:ext cx="838200" cy="1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99189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71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141550</xdr:rowOff>
    </xdr:from>
    <xdr:to>
      <xdr:col>50</xdr:col>
      <xdr:colOff>114300</xdr:colOff>
      <xdr:row>58</xdr:row>
      <xdr:rowOff>7186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14200"/>
          <a:ext cx="889000" cy="3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141550</xdr:rowOff>
    </xdr:from>
    <xdr:to>
      <xdr:col>45</xdr:col>
      <xdr:colOff>177800</xdr:colOff>
      <xdr:row>57</xdr:row>
      <xdr:rowOff>154160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14200"/>
          <a:ext cx="889000" cy="1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16208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6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154160</xdr:rowOff>
    </xdr:from>
    <xdr:to>
      <xdr:col>41</xdr:col>
      <xdr:colOff>50800</xdr:colOff>
      <xdr:row>57</xdr:row>
      <xdr:rowOff>165424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26810"/>
          <a:ext cx="889000" cy="11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54639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998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109662</xdr:rowOff>
    </xdr:from>
    <xdr:to>
      <xdr:col>55</xdr:col>
      <xdr:colOff>50800</xdr:colOff>
      <xdr:row>58</xdr:row>
      <xdr:rowOff>39812</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8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132539</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33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127836</xdr:rowOff>
    </xdr:from>
    <xdr:to>
      <xdr:col>50</xdr:col>
      <xdr:colOff>165100</xdr:colOff>
      <xdr:row>58</xdr:row>
      <xdr:rowOff>57986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49113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3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90750</xdr:rowOff>
    </xdr:from>
    <xdr:to>
      <xdr:col>46</xdr:col>
      <xdr:colOff>38100</xdr:colOff>
      <xdr:row>58</xdr:row>
      <xdr:rowOff>20900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6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37427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3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103360</xdr:rowOff>
    </xdr:from>
    <xdr:to>
      <xdr:col>41</xdr:col>
      <xdr:colOff>101600</xdr:colOff>
      <xdr:row>58</xdr:row>
      <xdr:rowOff>33510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50037</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51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114624</xdr:rowOff>
    </xdr:from>
    <xdr:to>
      <xdr:col>36</xdr:col>
      <xdr:colOff>165100</xdr:colOff>
      <xdr:row>58</xdr:row>
      <xdr:rowOff>44774</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8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61301</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66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57385</xdr:rowOff>
    </xdr:from>
    <xdr:to>
      <xdr:col>55</xdr:col>
      <xdr:colOff>0</xdr:colOff>
      <xdr:row>76</xdr:row>
      <xdr:rowOff>9409</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2744685"/>
          <a:ext cx="838200" cy="29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57385</xdr:rowOff>
    </xdr:from>
    <xdr:to>
      <xdr:col>50</xdr:col>
      <xdr:colOff>114300</xdr:colOff>
      <xdr:row>75</xdr:row>
      <xdr:rowOff>95135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2744685"/>
          <a:ext cx="889000" cy="20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163662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65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95135</xdr:rowOff>
    </xdr:from>
    <xdr:to>
      <xdr:col>45</xdr:col>
      <xdr:colOff>177800</xdr:colOff>
      <xdr:row>77</xdr:row>
      <xdr:rowOff>89770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2953885"/>
          <a:ext cx="889000" cy="337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89770</xdr:rowOff>
    </xdr:from>
    <xdr:to>
      <xdr:col>41</xdr:col>
      <xdr:colOff>50800</xdr:colOff>
      <xdr:row>77</xdr:row>
      <xdr:rowOff>96655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91420"/>
          <a:ext cx="889000" cy="6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130060</xdr:rowOff>
    </xdr:from>
    <xdr:to>
      <xdr:col>55</xdr:col>
      <xdr:colOff>50800</xdr:colOff>
      <xdr:row>76</xdr:row>
      <xdr:rowOff>60210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152937</xdr:rowOff>
    </xdr:from>
    <xdr:ext cx="599010"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4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6585</xdr:rowOff>
    </xdr:from>
    <xdr:to>
      <xdr:col>50</xdr:col>
      <xdr:colOff>165100</xdr:colOff>
      <xdr:row>74</xdr:row>
      <xdr:rowOff>108185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69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72</xdr:row>
      <xdr:rowOff>124712</xdr:rowOff>
    </xdr:from>
    <xdr:ext cx="59901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39795" y="12469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44335</xdr:rowOff>
    </xdr:from>
    <xdr:to>
      <xdr:col>46</xdr:col>
      <xdr:colOff>38100</xdr:colOff>
      <xdr:row>75</xdr:row>
      <xdr:rowOff>145935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73</xdr:row>
      <xdr:rowOff>162462</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50795" y="1267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38970</xdr:rowOff>
    </xdr:from>
    <xdr:to>
      <xdr:col>41</xdr:col>
      <xdr:colOff>101600</xdr:colOff>
      <xdr:row>77</xdr:row>
      <xdr:rowOff>140570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4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157097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1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45855</xdr:rowOff>
    </xdr:from>
    <xdr:to>
      <xdr:col>36</xdr:col>
      <xdr:colOff>165100</xdr:colOff>
      <xdr:row>77</xdr:row>
      <xdr:rowOff>147455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163982</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0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8547</xdr:rowOff>
    </xdr:from>
    <xdr:to>
      <xdr:col>55</xdr:col>
      <xdr:colOff>0</xdr:colOff>
      <xdr:row>98</xdr:row>
      <xdr:rowOff>131552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810647"/>
          <a:ext cx="838200" cy="12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125340</xdr:rowOff>
    </xdr:from>
    <xdr:to>
      <xdr:col>50</xdr:col>
      <xdr:colOff>114300</xdr:colOff>
      <xdr:row>98</xdr:row>
      <xdr:rowOff>131552</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927440"/>
          <a:ext cx="889000" cy="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51136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51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125340</xdr:rowOff>
    </xdr:from>
    <xdr:to>
      <xdr:col>45</xdr:col>
      <xdr:colOff>177800</xdr:colOff>
      <xdr:row>98</xdr:row>
      <xdr:rowOff>143283</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927440"/>
          <a:ext cx="889000" cy="1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62510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15117</xdr:rowOff>
    </xdr:from>
    <xdr:to>
      <xdr:col>41</xdr:col>
      <xdr:colOff>50800</xdr:colOff>
      <xdr:row>98</xdr:row>
      <xdr:rowOff>143283</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17217"/>
          <a:ext cx="889000" cy="12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59365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129197</xdr:rowOff>
    </xdr:from>
    <xdr:to>
      <xdr:col>55</xdr:col>
      <xdr:colOff>50800</xdr:colOff>
      <xdr:row>98</xdr:row>
      <xdr:rowOff>59347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59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107624</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38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80752</xdr:rowOff>
    </xdr:from>
    <xdr:to>
      <xdr:col>50</xdr:col>
      <xdr:colOff>165100</xdr:colOff>
      <xdr:row>99</xdr:row>
      <xdr:rowOff>10902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88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2029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97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74540</xdr:rowOff>
    </xdr:from>
    <xdr:to>
      <xdr:col>46</xdr:col>
      <xdr:colOff>38100</xdr:colOff>
      <xdr:row>99</xdr:row>
      <xdr:rowOff>4690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87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167267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96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92483</xdr:rowOff>
    </xdr:from>
    <xdr:to>
      <xdr:col>41</xdr:col>
      <xdr:colOff>101600</xdr:colOff>
      <xdr:row>99</xdr:row>
      <xdr:rowOff>22633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13760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987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135767</xdr:rowOff>
    </xdr:from>
    <xdr:to>
      <xdr:col>36</xdr:col>
      <xdr:colOff>165100</xdr:colOff>
      <xdr:row>98</xdr:row>
      <xdr:rowOff>65917</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66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82444</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54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165646</xdr:rowOff>
    </xdr:from>
    <xdr:to>
      <xdr:col>85</xdr:col>
      <xdr:colOff>127000</xdr:colOff>
      <xdr:row>38</xdr:row>
      <xdr:rowOff>25236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09296"/>
          <a:ext cx="838200" cy="3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109160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1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25236</xdr:rowOff>
    </xdr:from>
    <xdr:to>
      <xdr:col>81</xdr:col>
      <xdr:colOff>50800</xdr:colOff>
      <xdr:row>38</xdr:row>
      <xdr:rowOff>45105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40336"/>
          <a:ext cx="889000" cy="19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57717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2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27087</xdr:rowOff>
    </xdr:from>
    <xdr:to>
      <xdr:col>76</xdr:col>
      <xdr:colOff>114300</xdr:colOff>
      <xdr:row>38</xdr:row>
      <xdr:rowOff>45105</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3703300" y="6542187"/>
          <a:ext cx="889000" cy="1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63321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35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27087</xdr:rowOff>
    </xdr:from>
    <xdr:to>
      <xdr:col>71</xdr:col>
      <xdr:colOff>177800</xdr:colOff>
      <xdr:row>38</xdr:row>
      <xdr:rowOff>43509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42187"/>
          <a:ext cx="889000" cy="16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66286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3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114846</xdr:rowOff>
    </xdr:from>
    <xdr:to>
      <xdr:col>85</xdr:col>
      <xdr:colOff>177800</xdr:colOff>
      <xdr:row>38</xdr:row>
      <xdr:rowOff>44996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5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93273</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145886</xdr:rowOff>
    </xdr:from>
    <xdr:to>
      <xdr:col>81</xdr:col>
      <xdr:colOff>101600</xdr:colOff>
      <xdr:row>38</xdr:row>
      <xdr:rowOff>76036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67163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8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165755</xdr:rowOff>
    </xdr:from>
    <xdr:to>
      <xdr:col>76</xdr:col>
      <xdr:colOff>165100</xdr:colOff>
      <xdr:row>38</xdr:row>
      <xdr:rowOff>95905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87032</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60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147738</xdr:rowOff>
    </xdr:from>
    <xdr:to>
      <xdr:col>72</xdr:col>
      <xdr:colOff>38100</xdr:colOff>
      <xdr:row>38</xdr:row>
      <xdr:rowOff>77888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4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69014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58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164159</xdr:rowOff>
    </xdr:from>
    <xdr:to>
      <xdr:col>67</xdr:col>
      <xdr:colOff>101600</xdr:colOff>
      <xdr:row>38</xdr:row>
      <xdr:rowOff>94309</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07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85436</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0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147303</xdr:rowOff>
    </xdr:from>
    <xdr:to>
      <xdr:col>85</xdr:col>
      <xdr:colOff>127000</xdr:colOff>
      <xdr:row>58</xdr:row>
      <xdr:rowOff>71927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748503"/>
          <a:ext cx="838200" cy="26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147303</xdr:rowOff>
    </xdr:from>
    <xdr:to>
      <xdr:col>81</xdr:col>
      <xdr:colOff>50800</xdr:colOff>
      <xdr:row>57</xdr:row>
      <xdr:rowOff>65698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748503"/>
          <a:ext cx="889000" cy="8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49954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994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65698</xdr:rowOff>
    </xdr:from>
    <xdr:to>
      <xdr:col>76</xdr:col>
      <xdr:colOff>114300</xdr:colOff>
      <xdr:row>58</xdr:row>
      <xdr:rowOff>4628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838348"/>
          <a:ext cx="889000" cy="11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88072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1003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101070</xdr:rowOff>
    </xdr:from>
    <xdr:to>
      <xdr:col>71</xdr:col>
      <xdr:colOff>177800</xdr:colOff>
      <xdr:row>58</xdr:row>
      <xdr:rowOff>4628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2814300" y="9873720"/>
          <a:ext cx="889000" cy="7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83490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10027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21127</xdr:rowOff>
    </xdr:from>
    <xdr:to>
      <xdr:col>85</xdr:col>
      <xdr:colOff>177800</xdr:colOff>
      <xdr:row>58</xdr:row>
      <xdr:rowOff>122727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6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107504</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80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96503</xdr:rowOff>
    </xdr:from>
    <xdr:to>
      <xdr:col>81</xdr:col>
      <xdr:colOff>101600</xdr:colOff>
      <xdr:row>57</xdr:row>
      <xdr:rowOff>26653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69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43180</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9472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14898</xdr:rowOff>
    </xdr:from>
    <xdr:to>
      <xdr:col>76</xdr:col>
      <xdr:colOff>165100</xdr:colOff>
      <xdr:row>57</xdr:row>
      <xdr:rowOff>116498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78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133025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9562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125278</xdr:rowOff>
    </xdr:from>
    <xdr:to>
      <xdr:col>72</xdr:col>
      <xdr:colOff>38100</xdr:colOff>
      <xdr:row>58</xdr:row>
      <xdr:rowOff>55428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89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71955</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7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50270</xdr:rowOff>
    </xdr:from>
    <xdr:to>
      <xdr:col>67</xdr:col>
      <xdr:colOff>101600</xdr:colOff>
      <xdr:row>57</xdr:row>
      <xdr:rowOff>151870</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82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168397</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9598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105854</xdr:rowOff>
    </xdr:from>
    <xdr:to>
      <xdr:col>85</xdr:col>
      <xdr:colOff>127000</xdr:colOff>
      <xdr:row>77</xdr:row>
      <xdr:rowOff>8040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136054"/>
          <a:ext cx="838200" cy="7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115257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488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105854</xdr:rowOff>
    </xdr:from>
    <xdr:to>
      <xdr:col>81</xdr:col>
      <xdr:colOff>50800</xdr:colOff>
      <xdr:row>76</xdr:row>
      <xdr:rowOff>167167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136054"/>
          <a:ext cx="889000" cy="61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53824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598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157761</xdr:rowOff>
    </xdr:from>
    <xdr:to>
      <xdr:col>76</xdr:col>
      <xdr:colOff>114300</xdr:colOff>
      <xdr:row>76</xdr:row>
      <xdr:rowOff>167167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016511"/>
          <a:ext cx="889000" cy="180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52995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157761</xdr:rowOff>
    </xdr:from>
    <xdr:to>
      <xdr:col>71</xdr:col>
      <xdr:colOff>177800</xdr:colOff>
      <xdr:row>77</xdr:row>
      <xdr:rowOff>157198</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2814300" y="13016511"/>
          <a:ext cx="889000" cy="3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54379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56422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128690</xdr:rowOff>
    </xdr:from>
    <xdr:to>
      <xdr:col>85</xdr:col>
      <xdr:colOff>177800</xdr:colOff>
      <xdr:row>77</xdr:row>
      <xdr:rowOff>58840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1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151567</xdr:rowOff>
    </xdr:from>
    <xdr:ext cx="599010"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010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55054</xdr:rowOff>
    </xdr:from>
    <xdr:to>
      <xdr:col>81</xdr:col>
      <xdr:colOff>101600</xdr:colOff>
      <xdr:row>76</xdr:row>
      <xdr:rowOff>156654</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08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1730</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181795" y="12860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116367</xdr:rowOff>
    </xdr:from>
    <xdr:to>
      <xdr:col>76</xdr:col>
      <xdr:colOff>165100</xdr:colOff>
      <xdr:row>77</xdr:row>
      <xdr:rowOff>46517</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14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63044</xdr:rowOff>
    </xdr:from>
    <xdr:ext cx="59901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292795" y="1292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106961</xdr:rowOff>
    </xdr:from>
    <xdr:to>
      <xdr:col>72</xdr:col>
      <xdr:colOff>38100</xdr:colOff>
      <xdr:row>76</xdr:row>
      <xdr:rowOff>37111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296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53638</xdr:rowOff>
    </xdr:from>
    <xdr:ext cx="59901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403795" y="12740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106398</xdr:rowOff>
    </xdr:from>
    <xdr:to>
      <xdr:col>67</xdr:col>
      <xdr:colOff>101600</xdr:colOff>
      <xdr:row>78</xdr:row>
      <xdr:rowOff>36548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30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53075</xdr:rowOff>
    </xdr:from>
    <xdr:ext cx="59901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14795" y="1308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83548</xdr:rowOff>
    </xdr:from>
    <xdr:to>
      <xdr:col>85</xdr:col>
      <xdr:colOff>127000</xdr:colOff>
      <xdr:row>96</xdr:row>
      <xdr:rowOff>86573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5481300" y="16542748"/>
          <a:ext cx="838200" cy="3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83548</xdr:rowOff>
    </xdr:from>
    <xdr:to>
      <xdr:col>81</xdr:col>
      <xdr:colOff>50800</xdr:colOff>
      <xdr:row>96</xdr:row>
      <xdr:rowOff>161762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42748"/>
          <a:ext cx="889000" cy="7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161762</xdr:rowOff>
    </xdr:from>
    <xdr:to>
      <xdr:col>76</xdr:col>
      <xdr:colOff>114300</xdr:colOff>
      <xdr:row>97</xdr:row>
      <xdr:rowOff>3817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620962"/>
          <a:ext cx="8890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3817</xdr:rowOff>
    </xdr:from>
    <xdr:to>
      <xdr:col>71</xdr:col>
      <xdr:colOff>177800</xdr:colOff>
      <xdr:row>97</xdr:row>
      <xdr:rowOff>30876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34467"/>
          <a:ext cx="889000" cy="2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35773</xdr:rowOff>
    </xdr:from>
    <xdr:to>
      <xdr:col>85</xdr:col>
      <xdr:colOff>177800</xdr:colOff>
      <xdr:row>96</xdr:row>
      <xdr:rowOff>137373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49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58650</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46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32748</xdr:rowOff>
    </xdr:from>
    <xdr:to>
      <xdr:col>81</xdr:col>
      <xdr:colOff>101600</xdr:colOff>
      <xdr:row>96</xdr:row>
      <xdr:rowOff>134348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49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150875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267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110962</xdr:rowOff>
    </xdr:from>
    <xdr:to>
      <xdr:col>76</xdr:col>
      <xdr:colOff>165100</xdr:colOff>
      <xdr:row>97</xdr:row>
      <xdr:rowOff>41112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7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57639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45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124467</xdr:rowOff>
    </xdr:from>
    <xdr:to>
      <xdr:col>72</xdr:col>
      <xdr:colOff>38100</xdr:colOff>
      <xdr:row>97</xdr:row>
      <xdr:rowOff>54617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71144</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58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151526</xdr:rowOff>
    </xdr:from>
    <xdr:to>
      <xdr:col>67</xdr:col>
      <xdr:colOff>101600</xdr:colOff>
      <xdr:row>97</xdr:row>
      <xdr:rowOff>81676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10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98203</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85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議会費の住民一人あたりのコストは、類似団体と比較して大きく上回っているが、現在の本村議会運営上必要経費である。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衛生費、土木費、消防費、教育費は、類似団体と比較して下回っている。特に土木費は類似団体と比較して△</a:t>
          </a:r>
          <a:r>
            <a:rPr kumimoji="1" lang="en-US" altLang="ja-JP" sz="1300">
              <a:latin typeface="ＭＳ Ｐゴシック" panose="020B0600070205080204" pitchFamily="50" charset="-128"/>
              <a:ea typeface="ＭＳ Ｐゴシック" panose="020B0600070205080204" pitchFamily="50" charset="-128"/>
            </a:rPr>
            <a:t>24,832</a:t>
          </a:r>
          <a:r>
            <a:rPr kumimoji="1" lang="ja-JP" altLang="en-US" sz="1300">
              <a:latin typeface="ＭＳ Ｐゴシック" panose="020B0600070205080204" pitchFamily="50" charset="-128"/>
              <a:ea typeface="ＭＳ Ｐゴシック" panose="020B0600070205080204" pitchFamily="50" charset="-128"/>
            </a:rPr>
            <a:t>となっている。要因として災害復旧費が大きいため、普通建設事業費が減となっている。</a:t>
          </a:r>
        </a:p>
        <a:p>
          <a:r>
            <a:rPr kumimoji="1" lang="ja-JP" altLang="en-US" sz="1300">
              <a:latin typeface="ＭＳ Ｐゴシック" panose="020B0600070205080204" pitchFamily="50" charset="-128"/>
              <a:ea typeface="ＭＳ Ｐゴシック" panose="020B0600070205080204" pitchFamily="50" charset="-128"/>
            </a:rPr>
            <a:t>　総務費は、前年度と比較して</a:t>
          </a:r>
          <a:r>
            <a:rPr kumimoji="1" lang="en-US" altLang="ja-JP" sz="1300">
              <a:latin typeface="ＭＳ Ｐゴシック" panose="020B0600070205080204" pitchFamily="50" charset="-128"/>
              <a:ea typeface="ＭＳ Ｐゴシック" panose="020B0600070205080204" pitchFamily="50" charset="-128"/>
            </a:rPr>
            <a:t>249,945</a:t>
          </a:r>
          <a:r>
            <a:rPr kumimoji="1" lang="ja-JP" altLang="en-US" sz="1300">
              <a:latin typeface="ＭＳ Ｐゴシック" panose="020B0600070205080204" pitchFamily="50" charset="-128"/>
              <a:ea typeface="ＭＳ Ｐゴシック" panose="020B0600070205080204" pitchFamily="50" charset="-128"/>
            </a:rPr>
            <a:t>減となったが、ふるさと寄付金の実績が減少したことに伴い、ふるさと納税関連経費、ふるさと応援基金が減なったため。令和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年度からスポーツ環境整備事業（</a:t>
          </a:r>
          <a:r>
            <a:rPr kumimoji="1" lang="en-US" altLang="ja-JP" sz="1300">
              <a:latin typeface="ＭＳ Ｐゴシック" panose="020B0600070205080204" pitchFamily="50" charset="-128"/>
              <a:ea typeface="ＭＳ Ｐゴシック" panose="020B0600070205080204" pitchFamily="50" charset="-128"/>
            </a:rPr>
            <a:t>400</a:t>
          </a:r>
          <a:r>
            <a:rPr kumimoji="1" lang="ja-JP" altLang="en-US" sz="1300">
              <a:latin typeface="ＭＳ Ｐゴシック" panose="020B0600070205080204" pitchFamily="50" charset="-128"/>
              <a:ea typeface="ＭＳ Ｐゴシック" panose="020B0600070205080204" pitchFamily="50" charset="-128"/>
            </a:rPr>
            <a:t>ｍトラック整備工事）が始まっており、今後は増える見込み。</a:t>
          </a:r>
        </a:p>
        <a:p>
          <a:r>
            <a:rPr kumimoji="1" lang="ja-JP" altLang="en-US" sz="1300">
              <a:latin typeface="ＭＳ Ｐゴシック" panose="020B0600070205080204" pitchFamily="50" charset="-128"/>
              <a:ea typeface="ＭＳ Ｐゴシック" panose="020B0600070205080204" pitchFamily="50" charset="-128"/>
            </a:rPr>
            <a:t>　民生費、農林水産業費、商工費、災害復旧費、公債費は、類似団体と比較して上回っている。災害復旧費においては、令和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年台風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号に伴う災害復旧（公共土木・農地）が進んでいるが、奥地の林道は未施工箇所が多く、当面の間は類似団体よりも高水準となる見込み。公債費については、スポーツ施設整備関係に伴う借入が見込まれるため、適債事業に留意しながら公債費負担が急激に増加しないよう計画的な社会資本整備を心がける必要が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実質単年度収支は前年度と比較して</a:t>
          </a:r>
          <a:r>
            <a:rPr kumimoji="1" lang="en-US" altLang="ja-JP" sz="1400">
              <a:latin typeface="ＭＳ ゴシック" pitchFamily="49" charset="-128"/>
              <a:ea typeface="ＭＳ ゴシック" pitchFamily="49" charset="-128"/>
            </a:rPr>
            <a:t>4.72</a:t>
          </a:r>
          <a:r>
            <a:rPr kumimoji="1" lang="ja-JP" altLang="en-US" sz="1400">
              <a:latin typeface="ＭＳ ゴシック" pitchFamily="49" charset="-128"/>
              <a:ea typeface="ＭＳ ゴシック" pitchFamily="49" charset="-128"/>
            </a:rPr>
            <a:t>％減となった。実質収支が</a:t>
          </a:r>
          <a:r>
            <a:rPr kumimoji="1" lang="en-US" altLang="ja-JP" sz="1400">
              <a:latin typeface="ＭＳ ゴシック" pitchFamily="49" charset="-128"/>
              <a:ea typeface="ＭＳ ゴシック" pitchFamily="49" charset="-128"/>
            </a:rPr>
            <a:t>102,318</a:t>
          </a:r>
          <a:r>
            <a:rPr kumimoji="1" lang="ja-JP" altLang="en-US" sz="1400">
              <a:latin typeface="ＭＳ ゴシック" pitchFamily="49" charset="-128"/>
              <a:ea typeface="ＭＳ ゴシック" pitchFamily="49" charset="-128"/>
            </a:rPr>
            <a:t>千円減となったことが要因としてあげられ、減債基金繰入金</a:t>
          </a:r>
          <a:r>
            <a:rPr kumimoji="1" lang="en-US" altLang="ja-JP" sz="1400">
              <a:latin typeface="ＭＳ ゴシック" pitchFamily="49" charset="-128"/>
              <a:ea typeface="ＭＳ ゴシック" pitchFamily="49" charset="-128"/>
            </a:rPr>
            <a:t>99,305</a:t>
          </a:r>
          <a:r>
            <a:rPr kumimoji="1" lang="ja-JP" altLang="en-US" sz="1400">
              <a:latin typeface="ＭＳ ゴシック" pitchFamily="49" charset="-128"/>
              <a:ea typeface="ＭＳ ゴシック" pitchFamily="49" charset="-128"/>
            </a:rPr>
            <a:t>千円の減が主な要因である。また、前年度財政調整基金へ</a:t>
          </a:r>
          <a:r>
            <a:rPr kumimoji="1" lang="en-US" altLang="ja-JP" sz="1400">
              <a:latin typeface="ＭＳ ゴシック" pitchFamily="49" charset="-128"/>
              <a:ea typeface="ＭＳ ゴシック" pitchFamily="49" charset="-128"/>
            </a:rPr>
            <a:t>124,913</a:t>
          </a:r>
          <a:r>
            <a:rPr kumimoji="1" lang="ja-JP" altLang="en-US" sz="1400">
              <a:latin typeface="ＭＳ ゴシック" pitchFamily="49" charset="-128"/>
              <a:ea typeface="ＭＳ ゴシック" pitchFamily="49" charset="-128"/>
            </a:rPr>
            <a:t>千円積立を実施したが、今年度は利子分の</a:t>
          </a:r>
          <a:r>
            <a:rPr kumimoji="1" lang="en-US" altLang="ja-JP" sz="1400">
              <a:latin typeface="ＭＳ ゴシック" pitchFamily="49" charset="-128"/>
              <a:ea typeface="ＭＳ ゴシック" pitchFamily="49" charset="-128"/>
            </a:rPr>
            <a:t>5,693</a:t>
          </a:r>
          <a:r>
            <a:rPr kumimoji="1" lang="ja-JP" altLang="en-US" sz="1400">
              <a:latin typeface="ＭＳ ゴシック" pitchFamily="49" charset="-128"/>
              <a:ea typeface="ＭＳ ゴシック" pitchFamily="49" charset="-128"/>
            </a:rPr>
            <a:t>千円の積立のため、</a:t>
          </a:r>
          <a:r>
            <a:rPr kumimoji="1" lang="en-US" altLang="ja-JP" sz="1400">
              <a:latin typeface="ＭＳ ゴシック" pitchFamily="49" charset="-128"/>
              <a:ea typeface="ＭＳ ゴシック" pitchFamily="49" charset="-128"/>
            </a:rPr>
            <a:t>119,220</a:t>
          </a:r>
          <a:r>
            <a:rPr kumimoji="1" lang="ja-JP" altLang="en-US" sz="1400">
              <a:latin typeface="ＭＳ ゴシック" pitchFamily="49" charset="-128"/>
              <a:ea typeface="ＭＳ ゴシック" pitchFamily="49" charset="-128"/>
            </a:rPr>
            <a:t>千円減となったことが要因としてあげられる。本村の特徴としては、基金積立金現在高が非常に大きいが、これは財政力指数</a:t>
          </a:r>
          <a:r>
            <a:rPr kumimoji="1" lang="en-US" altLang="ja-JP" sz="1400">
              <a:latin typeface="ＭＳ ゴシック" pitchFamily="49" charset="-128"/>
              <a:ea typeface="ＭＳ ゴシック" pitchFamily="49" charset="-128"/>
            </a:rPr>
            <a:t>0.17</a:t>
          </a:r>
          <a:r>
            <a:rPr kumimoji="1" lang="ja-JP" altLang="en-US" sz="1400">
              <a:latin typeface="ＭＳ ゴシック" pitchFamily="49" charset="-128"/>
              <a:ea typeface="ＭＳ ゴシック" pitchFamily="49" charset="-128"/>
            </a:rPr>
            <a:t>をみても、交付税に頼る財政運営上不測の事態に備えるための最低限必要な財源である。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熊本県水上村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一般会計及び各事業会計とも平成</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年度、引き続き、赤字は発生していない状況にある。</a:t>
          </a:r>
        </a:p>
        <a:p>
          <a:r>
            <a:rPr kumimoji="1" lang="ja-JP" altLang="en-US" sz="1400">
              <a:latin typeface="ＭＳ ゴシック" pitchFamily="49" charset="-128"/>
              <a:ea typeface="ＭＳ ゴシック" pitchFamily="49" charset="-128"/>
            </a:rPr>
            <a:t>　本村の特別会計</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会計及び公営企業会計（簡易水道・下水道）において、資金不足に陥ったものはなく、赤字補てん財源繰出もない。今後も特別会計においては独立採算での運営を十分念頭においた計画的な事業運営に努める。</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下水道事業の</a:t>
          </a:r>
          <a:r>
            <a:rPr kumimoji="1" lang="en-US" altLang="ja-JP" sz="1400">
              <a:latin typeface="ＭＳ ゴシック" pitchFamily="49" charset="-128"/>
              <a:ea typeface="ＭＳ ゴシック" pitchFamily="49" charset="-128"/>
            </a:rPr>
            <a:t>0.16</a:t>
          </a:r>
          <a:r>
            <a:rPr kumimoji="1" lang="ja-JP" altLang="en-US" sz="1400">
              <a:latin typeface="ＭＳ ゴシック" pitchFamily="49" charset="-128"/>
              <a:ea typeface="ＭＳ ゴシック" pitchFamily="49" charset="-128"/>
            </a:rPr>
            <a:t>％は</a:t>
          </a:r>
          <a:r>
            <a:rPr kumimoji="1" lang="en-US" altLang="ja-JP" sz="1400">
              <a:latin typeface="ＭＳ ゴシック" pitchFamily="49" charset="-128"/>
              <a:ea typeface="ＭＳ ゴシック" pitchFamily="49" charset="-128"/>
            </a:rPr>
            <a:t>0.28</a:t>
          </a:r>
          <a:r>
            <a:rPr kumimoji="1" lang="ja-JP" altLang="en-US" sz="1400">
              <a:latin typeface="ＭＳ ゴシック" pitchFamily="49" charset="-128"/>
              <a:ea typeface="ＭＳ ゴシック" pitchFamily="49" charset="-128"/>
            </a:rPr>
            <a:t>％が正しい数値である。</a:t>
          </a:r>
        </a:p>
        <a:p>
          <a:r>
            <a:rPr kumimoji="1" lang="ja-JP" altLang="en-US" sz="1400">
              <a:latin typeface="ＭＳ ゴシック" pitchFamily="49" charset="-128"/>
              <a:ea typeface="ＭＳ ゴシック" pitchFamily="49" charset="-128"/>
            </a:rPr>
            <a:t>　（県の修正ミスによるもの）</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I28"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5205367</v>
      </c>
      <c r="BO4" s="371"/>
      <c r="BP4" s="371"/>
      <c r="BQ4" s="371"/>
      <c r="BR4" s="371"/>
      <c r="BS4" s="371"/>
      <c r="BT4" s="371"/>
      <c r="BU4" s="372"/>
      <c r="BV4" s="370">
        <v>6224062</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31</v>
      </c>
      <c r="CU4" s="377"/>
      <c r="CV4" s="377"/>
      <c r="CW4" s="377"/>
      <c r="CX4" s="377"/>
      <c r="CY4" s="377"/>
      <c r="CZ4" s="377"/>
      <c r="DA4" s="378"/>
      <c r="DB4" s="376">
        <v>36.9</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4538372</v>
      </c>
      <c r="BO5" s="408"/>
      <c r="BP5" s="408"/>
      <c r="BQ5" s="408"/>
      <c r="BR5" s="408"/>
      <c r="BS5" s="408"/>
      <c r="BT5" s="408"/>
      <c r="BU5" s="409"/>
      <c r="BV5" s="407">
        <v>5432342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85.9</v>
      </c>
      <c r="CU5" s="405"/>
      <c r="CV5" s="405"/>
      <c r="CW5" s="405"/>
      <c r="CX5" s="405"/>
      <c r="CY5" s="405"/>
      <c r="CZ5" s="405"/>
      <c r="DA5" s="406"/>
      <c r="DB5" s="404">
        <v>84.5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666995</v>
      </c>
      <c r="BO6" s="408"/>
      <c r="BP6" s="408"/>
      <c r="BQ6" s="408"/>
      <c r="BR6" s="408"/>
      <c r="BS6" s="408"/>
      <c r="BT6" s="408"/>
      <c r="BU6" s="409"/>
      <c r="BV6" s="407">
        <v>791720</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86</v>
      </c>
      <c r="CU6" s="445"/>
      <c r="CV6" s="445"/>
      <c r="CW6" s="445"/>
      <c r="CX6" s="445"/>
      <c r="CY6" s="445"/>
      <c r="CZ6" s="445"/>
      <c r="DA6" s="446"/>
      <c r="DB6" s="444">
        <v>84.8</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32998</v>
      </c>
      <c r="BO7" s="408"/>
      <c r="BP7" s="408"/>
      <c r="BQ7" s="408"/>
      <c r="BR7" s="408"/>
      <c r="BS7" s="408"/>
      <c r="BT7" s="408"/>
      <c r="BU7" s="409"/>
      <c r="BV7" s="407">
        <v>55405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2047796</v>
      </c>
      <c r="CU7" s="408"/>
      <c r="CV7" s="408"/>
      <c r="CW7" s="408"/>
      <c r="CX7" s="408"/>
      <c r="CY7" s="408"/>
      <c r="CZ7" s="408"/>
      <c r="DA7" s="409"/>
      <c r="DB7" s="407">
        <v>1994182</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633997</v>
      </c>
      <c r="BO8" s="408"/>
      <c r="BP8" s="408"/>
      <c r="BQ8" s="408"/>
      <c r="BR8" s="408"/>
      <c r="BS8" s="408"/>
      <c r="BT8" s="408"/>
      <c r="BU8" s="409"/>
      <c r="BV8" s="407">
        <v>736315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0.17</v>
      </c>
      <c r="CU8" s="448"/>
      <c r="CV8" s="448"/>
      <c r="CW8" s="448"/>
      <c r="CX8" s="448"/>
      <c r="CY8" s="448"/>
      <c r="CZ8" s="448"/>
      <c r="DA8" s="449"/>
      <c r="DB8" s="447">
        <v>0.16</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2033</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-102318</v>
      </c>
      <c r="BO9" s="408"/>
      <c r="BP9" s="408"/>
      <c r="BQ9" s="408"/>
      <c r="BR9" s="408"/>
      <c r="BS9" s="408"/>
      <c r="BT9" s="408"/>
      <c r="BU9" s="409"/>
      <c r="BV9" s="407">
        <v>201388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13.8</v>
      </c>
      <c r="CU9" s="405"/>
      <c r="CV9" s="405"/>
      <c r="CW9" s="405"/>
      <c r="CX9" s="405"/>
      <c r="CY9" s="405"/>
      <c r="CZ9" s="405"/>
      <c r="DA9" s="406"/>
      <c r="DB9" s="404">
        <v>13.3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2232</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5693</v>
      </c>
      <c r="BO10" s="408"/>
      <c r="BP10" s="408"/>
      <c r="BQ10" s="408"/>
      <c r="BR10" s="408"/>
      <c r="BS10" s="408"/>
      <c r="BT10" s="408"/>
      <c r="BU10" s="409"/>
      <c r="BV10" s="407">
        <v>124913</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1933</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1923</v>
      </c>
      <c r="S13" s="492"/>
      <c r="T13" s="492"/>
      <c r="U13" s="492"/>
      <c r="V13" s="493"/>
      <c r="W13" s="423" t="s">
        <v>131</v>
      </c>
      <c r="X13" s="424"/>
      <c r="Y13" s="424"/>
      <c r="Z13" s="424"/>
      <c r="AA13" s="424"/>
      <c r="AB13" s="414"/>
      <c r="AC13" s="458">
        <v>286</v>
      </c>
      <c r="AD13" s="459"/>
      <c r="AE13" s="459"/>
      <c r="AF13" s="459"/>
      <c r="AG13" s="501"/>
      <c r="AH13" s="458">
        <v>311</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-96625</v>
      </c>
      <c r="BO13" s="408"/>
      <c r="BP13" s="408"/>
      <c r="BQ13" s="408"/>
      <c r="BR13" s="408"/>
      <c r="BS13" s="408"/>
      <c r="BT13" s="408"/>
      <c r="BU13" s="409"/>
      <c r="BV13" s="407">
        <v>326301</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12.1</v>
      </c>
      <c r="CU13" s="405"/>
      <c r="CV13" s="405"/>
      <c r="CW13" s="405"/>
      <c r="CX13" s="405"/>
      <c r="CY13" s="405"/>
      <c r="CZ13" s="405"/>
      <c r="DA13" s="406"/>
      <c r="DB13" s="404">
        <v>11.7</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1976</v>
      </c>
      <c r="S14" s="492"/>
      <c r="T14" s="492"/>
      <c r="U14" s="492"/>
      <c r="V14" s="493"/>
      <c r="W14" s="397"/>
      <c r="X14" s="398"/>
      <c r="Y14" s="398"/>
      <c r="Z14" s="398"/>
      <c r="AA14" s="398"/>
      <c r="AB14" s="387"/>
      <c r="AC14" s="494">
        <v>28.4</v>
      </c>
      <c r="AD14" s="495"/>
      <c r="AE14" s="495"/>
      <c r="AF14" s="495"/>
      <c r="AG14" s="496"/>
      <c r="AH14" s="494">
        <v>29.4</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1963</v>
      </c>
      <c r="S15" s="492"/>
      <c r="T15" s="492"/>
      <c r="U15" s="492"/>
      <c r="V15" s="493"/>
      <c r="W15" s="423" t="s">
        <v>137</v>
      </c>
      <c r="X15" s="424"/>
      <c r="Y15" s="424"/>
      <c r="Z15" s="424"/>
      <c r="AA15" s="424"/>
      <c r="AB15" s="414"/>
      <c r="AC15" s="458">
        <v>184</v>
      </c>
      <c r="AD15" s="459"/>
      <c r="AE15" s="459"/>
      <c r="AF15" s="459"/>
      <c r="AG15" s="501"/>
      <c r="AH15" s="458">
        <v>214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347568</v>
      </c>
      <c r="BO15" s="371"/>
      <c r="BP15" s="371"/>
      <c r="BQ15" s="371"/>
      <c r="BR15" s="371"/>
      <c r="BS15" s="371"/>
      <c r="BT15" s="371"/>
      <c r="BU15" s="372"/>
      <c r="BV15" s="370">
        <v>332669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18.3</v>
      </c>
      <c r="AD16" s="495"/>
      <c r="AE16" s="495"/>
      <c r="AF16" s="495"/>
      <c r="AG16" s="496"/>
      <c r="AH16" s="494">
        <v>20.2</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1979506</v>
      </c>
      <c r="BO16" s="408"/>
      <c r="BP16" s="408"/>
      <c r="BQ16" s="408"/>
      <c r="BR16" s="408"/>
      <c r="BS16" s="408"/>
      <c r="BT16" s="408"/>
      <c r="BU16" s="409"/>
      <c r="BV16" s="407">
        <v>1921842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537</v>
      </c>
      <c r="AD17" s="459"/>
      <c r="AE17" s="459"/>
      <c r="AF17" s="459"/>
      <c r="AG17" s="501"/>
      <c r="AH17" s="458">
        <v>532</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412361</v>
      </c>
      <c r="BO17" s="408"/>
      <c r="BP17" s="408"/>
      <c r="BQ17" s="408"/>
      <c r="BR17" s="408"/>
      <c r="BS17" s="408"/>
      <c r="BT17" s="408"/>
      <c r="BU17" s="409"/>
      <c r="BV17" s="407">
        <v>399723</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32" t="s">
        <v>147</v>
      </c>
      <c r="C18" s="450"/>
      <c r="D18" s="450"/>
      <c r="E18" s="533"/>
      <c r="F18" s="533"/>
      <c r="G18" s="533"/>
      <c r="H18" s="533"/>
      <c r="I18" s="533"/>
      <c r="J18" s="533"/>
      <c r="K18" s="533"/>
      <c r="L18" s="534">
        <v>190.96</v>
      </c>
      <c r="M18" s="534"/>
      <c r="N18" s="534"/>
      <c r="O18" s="534"/>
      <c r="P18" s="534"/>
      <c r="Q18" s="534"/>
      <c r="R18" s="535"/>
      <c r="S18" s="535"/>
      <c r="T18" s="535"/>
      <c r="U18" s="535"/>
      <c r="V18" s="536"/>
      <c r="W18" s="425"/>
      <c r="X18" s="426"/>
      <c r="Y18" s="426"/>
      <c r="Z18" s="426"/>
      <c r="AA18" s="426"/>
      <c r="AB18" s="417"/>
      <c r="AC18" s="537">
        <v>53.3</v>
      </c>
      <c r="AD18" s="538"/>
      <c r="AE18" s="538"/>
      <c r="AF18" s="538"/>
      <c r="AG18" s="539"/>
      <c r="AH18" s="537">
        <v>50.3</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1768765</v>
      </c>
      <c r="BO18" s="408"/>
      <c r="BP18" s="408"/>
      <c r="BQ18" s="408"/>
      <c r="BR18" s="408"/>
      <c r="BS18" s="408"/>
      <c r="BT18" s="408"/>
      <c r="BU18" s="409"/>
      <c r="BV18" s="407">
        <v>1685895</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32" t="s">
        <v>149</v>
      </c>
      <c r="C19" s="450"/>
      <c r="D19" s="450"/>
      <c r="E19" s="533"/>
      <c r="F19" s="533"/>
      <c r="G19" s="533"/>
      <c r="H19" s="533"/>
      <c r="I19" s="533"/>
      <c r="J19" s="533"/>
      <c r="K19" s="533"/>
      <c r="L19" s="541">
        <v>11</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3482282</v>
      </c>
      <c r="BO19" s="408"/>
      <c r="BP19" s="408"/>
      <c r="BQ19" s="408"/>
      <c r="BR19" s="408"/>
      <c r="BS19" s="408"/>
      <c r="BT19" s="408"/>
      <c r="BU19" s="409"/>
      <c r="BV19" s="407">
        <v>3718657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32" t="s">
        <v>151</v>
      </c>
      <c r="C20" s="450"/>
      <c r="D20" s="450"/>
      <c r="E20" s="533"/>
      <c r="F20" s="533"/>
      <c r="G20" s="533"/>
      <c r="H20" s="533"/>
      <c r="I20" s="533"/>
      <c r="J20" s="533"/>
      <c r="K20" s="533"/>
      <c r="L20" s="541">
        <v>786</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3346058</v>
      </c>
      <c r="BO22" s="371"/>
      <c r="BP22" s="371"/>
      <c r="BQ22" s="371"/>
      <c r="BR22" s="371"/>
      <c r="BS22" s="371"/>
      <c r="BT22" s="371"/>
      <c r="BU22" s="372"/>
      <c r="BV22" s="370">
        <v>3579700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3255056</v>
      </c>
      <c r="BO23" s="408"/>
      <c r="BP23" s="408"/>
      <c r="BQ23" s="408"/>
      <c r="BR23" s="408"/>
      <c r="BS23" s="408"/>
      <c r="BT23" s="408"/>
      <c r="BU23" s="409"/>
      <c r="BV23" s="407">
        <v>3480337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7500</v>
      </c>
      <c r="R24" s="459"/>
      <c r="S24" s="459"/>
      <c r="T24" s="459"/>
      <c r="U24" s="459"/>
      <c r="V24" s="501"/>
      <c r="W24" s="553"/>
      <c r="X24" s="554"/>
      <c r="Y24" s="555"/>
      <c r="Z24" s="457" t="s">
        <v>162</v>
      </c>
      <c r="AA24" s="437"/>
      <c r="AB24" s="437"/>
      <c r="AC24" s="437"/>
      <c r="AD24" s="437"/>
      <c r="AE24" s="437"/>
      <c r="AF24" s="437"/>
      <c r="AG24" s="438"/>
      <c r="AH24" s="458">
        <v>50</v>
      </c>
      <c r="AI24" s="459"/>
      <c r="AJ24" s="459"/>
      <c r="AK24" s="459"/>
      <c r="AL24" s="501"/>
      <c r="AM24" s="458">
        <v>139650</v>
      </c>
      <c r="AN24" s="459"/>
      <c r="AO24" s="459"/>
      <c r="AP24" s="459"/>
      <c r="AQ24" s="459"/>
      <c r="AR24" s="501"/>
      <c r="AS24" s="458">
        <v>2793</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2648258</v>
      </c>
      <c r="BO24" s="408"/>
      <c r="BP24" s="408"/>
      <c r="BQ24" s="408"/>
      <c r="BR24" s="408"/>
      <c r="BS24" s="408"/>
      <c r="BT24" s="408"/>
      <c r="BU24" s="409"/>
      <c r="BV24" s="407">
        <v>2795450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5780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84895</v>
      </c>
      <c r="BO25" s="371"/>
      <c r="BP25" s="371"/>
      <c r="BQ25" s="371"/>
      <c r="BR25" s="371"/>
      <c r="BS25" s="371"/>
      <c r="BT25" s="371"/>
      <c r="BU25" s="372"/>
      <c r="BV25" s="370">
        <v>72608</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5240</v>
      </c>
      <c r="R26" s="459"/>
      <c r="S26" s="459"/>
      <c r="T26" s="459"/>
      <c r="U26" s="459"/>
      <c r="V26" s="501"/>
      <c r="W26" s="553"/>
      <c r="X26" s="554"/>
      <c r="Y26" s="555"/>
      <c r="Z26" s="457" t="s">
        <v>168</v>
      </c>
      <c r="AA26" s="559"/>
      <c r="AB26" s="559"/>
      <c r="AC26" s="559"/>
      <c r="AD26" s="559"/>
      <c r="AE26" s="559"/>
      <c r="AF26" s="559"/>
      <c r="AG26" s="560"/>
      <c r="AH26" s="458">
        <v>1</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3080</v>
      </c>
      <c r="R27" s="459"/>
      <c r="S27" s="459"/>
      <c r="T27" s="459"/>
      <c r="U27" s="459"/>
      <c r="V27" s="501"/>
      <c r="W27" s="553"/>
      <c r="X27" s="554"/>
      <c r="Y27" s="555"/>
      <c r="Z27" s="457" t="s">
        <v>172</v>
      </c>
      <c r="AA27" s="437"/>
      <c r="AB27" s="437"/>
      <c r="AC27" s="437"/>
      <c r="AD27" s="437"/>
      <c r="AE27" s="437"/>
      <c r="AF27" s="437"/>
      <c r="AG27" s="438"/>
      <c r="AH27" s="458" t="s">
        <v>122</v>
      </c>
      <c r="AI27" s="459"/>
      <c r="AJ27" s="459"/>
      <c r="AK27" s="459"/>
      <c r="AL27" s="501"/>
      <c r="AM27" s="458" t="s">
        <v>122</v>
      </c>
      <c r="AN27" s="459"/>
      <c r="AO27" s="459"/>
      <c r="AP27" s="459"/>
      <c r="AQ27" s="459"/>
      <c r="AR27" s="501"/>
      <c r="AS27" s="458" t="s">
        <v>122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9">
        <v>85800</v>
      </c>
      <c r="BO27" s="530"/>
      <c r="BP27" s="530"/>
      <c r="BQ27" s="530"/>
      <c r="BR27" s="530"/>
      <c r="BS27" s="530"/>
      <c r="BT27" s="530"/>
      <c r="BU27" s="531"/>
      <c r="BV27" s="529">
        <v>85704</v>
      </c>
      <c r="BW27" s="530"/>
      <c r="BX27" s="530"/>
      <c r="BY27" s="530"/>
      <c r="BZ27" s="530"/>
      <c r="CA27" s="530"/>
      <c r="CB27" s="530"/>
      <c r="CC27" s="531"/>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2540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721290</v>
      </c>
      <c r="BO28" s="371"/>
      <c r="BP28" s="371"/>
      <c r="BQ28" s="371"/>
      <c r="BR28" s="371"/>
      <c r="BS28" s="371"/>
      <c r="BT28" s="371"/>
      <c r="BU28" s="372"/>
      <c r="BV28" s="370">
        <v>715596</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6</v>
      </c>
      <c r="M29" s="459"/>
      <c r="N29" s="459"/>
      <c r="O29" s="459"/>
      <c r="P29" s="501"/>
      <c r="Q29" s="458">
        <v>2320</v>
      </c>
      <c r="R29" s="459"/>
      <c r="S29" s="459"/>
      <c r="T29" s="459"/>
      <c r="U29" s="459"/>
      <c r="V29" s="501"/>
      <c r="W29" s="556"/>
      <c r="X29" s="557"/>
      <c r="Y29" s="558"/>
      <c r="Z29" s="457" t="s">
        <v>178</v>
      </c>
      <c r="AA29" s="437"/>
      <c r="AB29" s="437"/>
      <c r="AC29" s="437"/>
      <c r="AD29" s="437"/>
      <c r="AE29" s="437"/>
      <c r="AF29" s="437"/>
      <c r="AG29" s="438"/>
      <c r="AH29" s="458">
        <v>50</v>
      </c>
      <c r="AI29" s="459"/>
      <c r="AJ29" s="459"/>
      <c r="AK29" s="459"/>
      <c r="AL29" s="501"/>
      <c r="AM29" s="458">
        <v>139650</v>
      </c>
      <c r="AN29" s="459"/>
      <c r="AO29" s="459"/>
      <c r="AP29" s="459"/>
      <c r="AQ29" s="459"/>
      <c r="AR29" s="501"/>
      <c r="AS29" s="458">
        <v>2793</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583726</v>
      </c>
      <c r="BO29" s="408"/>
      <c r="BP29" s="408"/>
      <c r="BQ29" s="408"/>
      <c r="BR29" s="408"/>
      <c r="BS29" s="408"/>
      <c r="BT29" s="408"/>
      <c r="BU29" s="409"/>
      <c r="BV29" s="407">
        <v>478720</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7">
        <v>92.6</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3623086</v>
      </c>
      <c r="BO30" s="530"/>
      <c r="BP30" s="530"/>
      <c r="BQ30" s="530"/>
      <c r="BR30" s="530"/>
      <c r="BS30" s="530"/>
      <c r="BT30" s="530"/>
      <c r="BU30" s="531"/>
      <c r="BV30" s="529">
        <v>3484740</v>
      </c>
      <c r="BW30" s="530"/>
      <c r="BX30" s="530"/>
      <c r="BY30" s="530"/>
      <c r="BZ30" s="530"/>
      <c r="CA30" s="530"/>
      <c r="CB30" s="530"/>
      <c r="CC30" s="531"/>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国民健康保険事業（事業勘定）</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IF('各会計、関係団体の財政状況及び健全化判断比率'!B32="","",'各会計、関係団体の財政状況及び健全化判断比率'!B32)</f>
        <v>水上村簡易水道事業</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8</v>
      </c>
      <c r="BX34" s="597"/>
      <c r="BY34" s="598" t="str">
        <f>IF('各会計、関係団体の財政状況及び健全化判断比率'!B68="","",'各会計、関係団体の財政状況及び健全化判断比率'!B68)</f>
        <v>球磨郡公立多良木病院企業団</v>
      </c>
      <c r="BZ34" s="598"/>
      <c r="CA34" s="598"/>
      <c r="CB34" s="598"/>
      <c r="CC34" s="598"/>
      <c r="CD34" s="598"/>
      <c r="CE34" s="598"/>
      <c r="CF34" s="598"/>
      <c r="CG34" s="598"/>
      <c r="CH34" s="598"/>
      <c r="CI34" s="598"/>
      <c r="CJ34" s="598"/>
      <c r="CK34" s="598"/>
      <c r="CL34" s="598"/>
      <c r="CM34" s="598"/>
      <c r="CN34" s="169"/>
      <c r="CO34" s="597">
        <f>IF(CQ34="","",MAX(C34:D43,U34:V43,AM34:AN43,BE34:BF43,BW34:BX43)+1)</f>
        <v>14</v>
      </c>
      <c r="CP34" s="597"/>
      <c r="CQ34" s="598" t="str">
        <f>IF('各会計、関係団体の財政状況及び健全化判断比率'!BS7="","",'各会計、関係団体の財政状況及び健全化判断比率'!BS7)</f>
        <v>株式会社みずかみ</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国民健康保険事業（直診勘定）</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IF('各会計、関係団体の財政状況及び健全化判断比率'!B33="","",'各会計、関係団体の財政状況及び健全化判断比率'!B33)</f>
        <v>水上村下水道事業</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9</v>
      </c>
      <c r="BX35" s="597"/>
      <c r="BY35" s="598" t="str">
        <f>IF('各会計、関係団体の財政状況及び健全化判断比率'!B69="","",'各会計、関係団体の財政状況及び健全化判断比率'!B69)</f>
        <v>上球磨消防組合</v>
      </c>
      <c r="BZ35" s="598"/>
      <c r="CA35" s="598"/>
      <c r="CB35" s="598"/>
      <c r="CC35" s="598"/>
      <c r="CD35" s="598"/>
      <c r="CE35" s="598"/>
      <c r="CF35" s="598"/>
      <c r="CG35" s="598"/>
      <c r="CH35" s="598"/>
      <c r="CI35" s="598"/>
      <c r="CJ35" s="598"/>
      <c r="CK35" s="598"/>
      <c r="CL35" s="598"/>
      <c r="CM35" s="598"/>
      <c r="CN35" s="169"/>
      <c r="CO35" s="597">
        <f t="shared" ref="CO35:CO43" si="3">IF(CQ35="","",CO34+1)</f>
        <v>15</v>
      </c>
      <c r="CP35" s="597"/>
      <c r="CQ35" s="598" t="str">
        <f>IF('各会計、関係団体の財政状況及び健全化判断比率'!BS8="","",'各会計、関係団体の財政状況及び健全化判断比率'!BS8)</f>
        <v>くま川鉄道株式会社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介護保険事業</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10</v>
      </c>
      <c r="BX36" s="597"/>
      <c r="BY36" s="598" t="str">
        <f>IF('各会計、関係団体の財政状況及び健全化判断比率'!B70="","",'各会計、関係団体の財政状況及び健全化判断比率'!B70)</f>
        <v>人吉球磨広域行政組合（一般会計）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5</v>
      </c>
      <c r="V37" s="597"/>
      <c r="W37" s="598" t="str">
        <f>IF('各会計、関係団体の財政状況及び健全化判断比率'!B31="","",'各会計、関係団体の財政状況及び健全化判断比率'!B31)</f>
        <v>後期高齢者医療事業</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11</v>
      </c>
      <c r="BX37" s="597"/>
      <c r="BY37" s="598" t="str">
        <f>IF('各会計、関係団体の財政状況及び健全化判断比率'!B71="","",'各会計、関係団体の財政状況及び健全化判断比率'!B71)</f>
        <v>熊本県高齢者医療広域連合（一般会計）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12</v>
      </c>
      <c r="BX38" s="597"/>
      <c r="BY38" s="598" t="str">
        <f>IF('各会計、関係団体の財政状況及び健全化判断比率'!B72="","",'各会計、関係団体の財政状況及び健全化判断比率'!B72)</f>
        <v>熊本県高齢者医療広域連合（後期高齢者医療特別会計）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13</v>
      </c>
      <c r="BX39" s="597"/>
      <c r="BY39" s="598" t="str">
        <f>IF('各会計、関係団体の財政状況及び健全化判断比率'!B73="","",'各会計、関係団体の財政状況及び健全化判断比率'!B73)</f>
        <v>熊本県市町村総合事務組合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0E8skuligjk9Tsv+KMkAI4RP9d10FOc8Oa96rjot8aSXeJU4JQekR1XbxATyvplFaib+Q2/lnNc+b8dzypU9jQ==" saltValue="oIh1eakVCHo6EvOI6dqmA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0" zoomScaleSheetLayoutView="100" workbookViewId="0">
      <selection activeCell="J38" sqref="J38"/>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51" t="s">
        <v>538</v>
      </c>
      <c r="D34" s="1151"/>
      <c r="E34" s="1152"/>
      <c r="F34" s="32">
        <v>41.57</v>
      </c>
      <c r="G34" s="33">
        <v>35.25</v>
      </c>
      <c r="H34" s="33">
        <v>27.18</v>
      </c>
      <c r="I34" s="33">
        <v>37.19</v>
      </c>
      <c r="J34" s="34">
        <v>31.37</v>
      </c>
      <c r="K34" s="22"/>
      <c r="L34" s="22"/>
      <c r="M34" s="22"/>
      <c r="N34" s="22"/>
      <c r="O34" s="22"/>
      <c r="P34" s="22"/>
    </row>
    <row r="35" spans="1:16" ht="39" customHeight="1" x14ac:dyDescent="0.15">
      <c r="A35" s="22"/>
      <c r="B35" s="35"/>
      <c r="C35" s="1145" t="s">
        <v>539</v>
      </c>
      <c r="D35" s="1146"/>
      <c r="E35" s="1147"/>
      <c r="F35" s="36">
        <v>1.55</v>
      </c>
      <c r="G35" s="37">
        <v>1.22</v>
      </c>
      <c r="H35" s="37">
        <v>1.81</v>
      </c>
      <c r="I35" s="37">
        <v>2.4300000000000002</v>
      </c>
      <c r="J35" s="38">
        <v>1.49</v>
      </c>
      <c r="K35" s="22"/>
      <c r="L35" s="22"/>
      <c r="M35" s="22"/>
      <c r="N35" s="22"/>
      <c r="O35" s="22"/>
      <c r="P35" s="22"/>
    </row>
    <row r="36" spans="1:16" ht="39" customHeight="1" x14ac:dyDescent="0.15">
      <c r="A36" s="22"/>
      <c r="B36" s="35"/>
      <c r="C36" s="1145" t="s">
        <v>540</v>
      </c>
      <c r="D36" s="1146"/>
      <c r="E36" s="1147"/>
      <c r="F36" s="36" t="s">
        <v>491</v>
      </c>
      <c r="G36" s="37" t="s">
        <v>491</v>
      </c>
      <c r="H36" s="37" t="s">
        <v>491</v>
      </c>
      <c r="I36" s="37" t="s">
        <v>491</v>
      </c>
      <c r="J36" s="38">
        <v>0.54</v>
      </c>
      <c r="K36" s="22"/>
      <c r="L36" s="22"/>
      <c r="M36" s="22"/>
      <c r="N36" s="22"/>
      <c r="O36" s="22"/>
      <c r="P36" s="22"/>
    </row>
    <row r="37" spans="1:16" ht="39" customHeight="1" x14ac:dyDescent="0.15">
      <c r="A37" s="22"/>
      <c r="B37" s="35"/>
      <c r="C37" s="1145" t="s">
        <v>541</v>
      </c>
      <c r="D37" s="1146"/>
      <c r="E37" s="1147"/>
      <c r="F37" s="36">
        <v>1.88</v>
      </c>
      <c r="G37" s="37">
        <v>1.51</v>
      </c>
      <c r="H37" s="37">
        <v>2.3199999999999998</v>
      </c>
      <c r="I37" s="37">
        <v>0.95</v>
      </c>
      <c r="J37" s="38">
        <v>0.53</v>
      </c>
      <c r="K37" s="22"/>
      <c r="L37" s="22"/>
      <c r="M37" s="22"/>
      <c r="N37" s="22"/>
      <c r="O37" s="22"/>
      <c r="P37" s="22"/>
    </row>
    <row r="38" spans="1:16" ht="39" customHeight="1" x14ac:dyDescent="0.15">
      <c r="A38" s="22"/>
      <c r="B38" s="35"/>
      <c r="C38" s="1145" t="s">
        <v>542</v>
      </c>
      <c r="D38" s="1146"/>
      <c r="E38" s="1147"/>
      <c r="F38" s="36" t="s">
        <v>491</v>
      </c>
      <c r="G38" s="37" t="s">
        <v>491</v>
      </c>
      <c r="H38" s="37" t="s">
        <v>491</v>
      </c>
      <c r="I38" s="37" t="s">
        <v>491</v>
      </c>
      <c r="J38" s="38">
        <v>0.16</v>
      </c>
      <c r="K38" s="22"/>
      <c r="L38" s="22"/>
      <c r="M38" s="22"/>
      <c r="N38" s="22"/>
      <c r="O38" s="22"/>
      <c r="P38" s="22"/>
    </row>
    <row r="39" spans="1:16" ht="39" customHeight="1" x14ac:dyDescent="0.15">
      <c r="A39" s="22"/>
      <c r="B39" s="35"/>
      <c r="C39" s="1145" t="s">
        <v>543</v>
      </c>
      <c r="D39" s="1146"/>
      <c r="E39" s="1147"/>
      <c r="F39" s="36">
        <v>0.04</v>
      </c>
      <c r="G39" s="37">
        <v>0.04</v>
      </c>
      <c r="H39" s="37">
        <v>0.04</v>
      </c>
      <c r="I39" s="37">
        <v>0.06</v>
      </c>
      <c r="J39" s="38">
        <v>7.0000000000000007E-2</v>
      </c>
      <c r="K39" s="22"/>
      <c r="L39" s="22"/>
      <c r="M39" s="22"/>
      <c r="N39" s="22"/>
      <c r="O39" s="22"/>
      <c r="P39" s="22"/>
    </row>
    <row r="40" spans="1:16" ht="39" customHeight="1" x14ac:dyDescent="0.15">
      <c r="A40" s="22"/>
      <c r="B40" s="35"/>
      <c r="C40" s="1145" t="s">
        <v>544</v>
      </c>
      <c r="D40" s="1146"/>
      <c r="E40" s="1147"/>
      <c r="F40" s="36">
        <v>0.03</v>
      </c>
      <c r="G40" s="37">
        <v>0</v>
      </c>
      <c r="H40" s="37">
        <v>0</v>
      </c>
      <c r="I40" s="37">
        <v>0</v>
      </c>
      <c r="J40" s="38">
        <v>0.01</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545</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546</v>
      </c>
      <c r="D43" s="1149"/>
      <c r="E43" s="1150"/>
      <c r="F43" s="41">
        <v>1.96</v>
      </c>
      <c r="G43" s="42">
        <v>0.93</v>
      </c>
      <c r="H43" s="42">
        <v>0.95</v>
      </c>
      <c r="I43" s="42">
        <v>5.16</v>
      </c>
      <c r="J43" s="43" t="s">
        <v>491</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edq6W+HKH/F5Z3fMG2AIb9912MR4VO6yEcrqOtbJvcKzBhNx9fk7McxKHSigG5jTV9qBiarb1eElqscY2R0g==" saltValue="Uca2zM4uQdLNxarqA6djy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32"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400</v>
      </c>
      <c r="L45" s="60">
        <v>420</v>
      </c>
      <c r="M45" s="60">
        <v>424</v>
      </c>
      <c r="N45" s="60">
        <v>474</v>
      </c>
      <c r="O45" s="61">
        <v>479</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491</v>
      </c>
      <c r="L46" s="64" t="s">
        <v>491</v>
      </c>
      <c r="M46" s="64" t="s">
        <v>491</v>
      </c>
      <c r="N46" s="64" t="s">
        <v>491</v>
      </c>
      <c r="O46" s="65" t="s">
        <v>491</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491</v>
      </c>
      <c r="L47" s="64" t="s">
        <v>491</v>
      </c>
      <c r="M47" s="64" t="s">
        <v>491</v>
      </c>
      <c r="N47" s="64" t="s">
        <v>491</v>
      </c>
      <c r="O47" s="65" t="s">
        <v>491</v>
      </c>
      <c r="P47" s="48"/>
      <c r="Q47" s="48"/>
      <c r="R47" s="48"/>
      <c r="S47" s="48"/>
      <c r="T47" s="48"/>
      <c r="U47" s="48"/>
    </row>
    <row r="48" spans="1:21" ht="30.75" customHeight="1" x14ac:dyDescent="0.15">
      <c r="A48" s="48"/>
      <c r="B48" s="1155"/>
      <c r="C48" s="1156"/>
      <c r="D48" s="62"/>
      <c r="E48" s="1161" t="s">
        <v>13</v>
      </c>
      <c r="F48" s="1161"/>
      <c r="G48" s="1161"/>
      <c r="H48" s="1161"/>
      <c r="I48" s="1161"/>
      <c r="J48" s="1162"/>
      <c r="K48" s="63">
        <v>66</v>
      </c>
      <c r="L48" s="64">
        <v>64</v>
      </c>
      <c r="M48" s="64">
        <v>64</v>
      </c>
      <c r="N48" s="64">
        <v>71</v>
      </c>
      <c r="O48" s="65">
        <v>69</v>
      </c>
      <c r="P48" s="48"/>
      <c r="Q48" s="48"/>
      <c r="R48" s="48"/>
      <c r="S48" s="48"/>
      <c r="T48" s="48"/>
      <c r="U48" s="48"/>
    </row>
    <row r="49" spans="1:21" ht="30.75" customHeight="1" x14ac:dyDescent="0.15">
      <c r="A49" s="48"/>
      <c r="B49" s="1155"/>
      <c r="C49" s="1156"/>
      <c r="D49" s="62"/>
      <c r="E49" s="1161" t="s">
        <v>14</v>
      </c>
      <c r="F49" s="1161"/>
      <c r="G49" s="1161"/>
      <c r="H49" s="1161"/>
      <c r="I49" s="1161"/>
      <c r="J49" s="1162"/>
      <c r="K49" s="63">
        <v>19</v>
      </c>
      <c r="L49" s="64">
        <v>22</v>
      </c>
      <c r="M49" s="64">
        <v>16</v>
      </c>
      <c r="N49" s="64">
        <v>17</v>
      </c>
      <c r="O49" s="65">
        <v>16</v>
      </c>
      <c r="P49" s="48"/>
      <c r="Q49" s="48"/>
      <c r="R49" s="48"/>
      <c r="S49" s="48"/>
      <c r="T49" s="48"/>
      <c r="U49" s="48"/>
    </row>
    <row r="50" spans="1:21" ht="30.75" customHeight="1" x14ac:dyDescent="0.15">
      <c r="A50" s="48"/>
      <c r="B50" s="1155"/>
      <c r="C50" s="1156"/>
      <c r="D50" s="62"/>
      <c r="E50" s="1161" t="s">
        <v>15</v>
      </c>
      <c r="F50" s="1161"/>
      <c r="G50" s="1161"/>
      <c r="H50" s="1161"/>
      <c r="I50" s="1161"/>
      <c r="J50" s="1162"/>
      <c r="K50" s="63">
        <v>0</v>
      </c>
      <c r="L50" s="64">
        <v>0</v>
      </c>
      <c r="M50" s="64">
        <v>1</v>
      </c>
      <c r="N50" s="64">
        <v>1</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491</v>
      </c>
      <c r="L51" s="64" t="s">
        <v>491</v>
      </c>
      <c r="M51" s="64" t="s">
        <v>491</v>
      </c>
      <c r="N51" s="64" t="s">
        <v>491</v>
      </c>
      <c r="O51" s="65" t="s">
        <v>491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312</v>
      </c>
      <c r="L52" s="64">
        <v>316</v>
      </c>
      <c r="M52" s="64">
        <v>328</v>
      </c>
      <c r="N52" s="64">
        <v>347</v>
      </c>
      <c r="O52" s="65">
        <v>351</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173</v>
      </c>
      <c r="L53" s="69">
        <v>190</v>
      </c>
      <c r="M53" s="69">
        <v>177</v>
      </c>
      <c r="N53" s="69">
        <v>216</v>
      </c>
      <c r="O53" s="70">
        <v>214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h5m2EwIAWPsh1/weni54Wgv5vY5P7FYTZgWO41vH5tERCUGcM9aVZJss1TkVfvoSMTJnC9Tpj3L7kw4xKfQjA==" saltValue="FSh8HNVjKipAGnbwRIObG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19"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530</v>
      </c>
      <c r="J40" s="103" t="s">
        <v>531</v>
      </c>
      <c r="K40" s="103" t="s">
        <v>532</v>
      </c>
      <c r="L40" s="103" t="s">
        <v>533</v>
      </c>
      <c r="M40" s="104" t="s">
        <v>534</v>
      </c>
    </row>
    <row r="41" spans="2:13" ht="27.75" customHeight="1" x14ac:dyDescent="0.15">
      <c r="B41" s="1184" t="s">
        <v>30</v>
      </c>
      <c r="C41" s="1185"/>
      <c r="D41" s="105"/>
      <c r="E41" s="1190" t="s">
        <v>31</v>
      </c>
      <c r="F41" s="1190"/>
      <c r="G41" s="1190"/>
      <c r="H41" s="1191"/>
      <c r="I41" s="343">
        <v>3833</v>
      </c>
      <c r="J41" s="344">
        <v>3616</v>
      </c>
      <c r="K41" s="344">
        <v>3533</v>
      </c>
      <c r="L41" s="344">
        <v>3580</v>
      </c>
      <c r="M41" s="345">
        <v>3346</v>
      </c>
    </row>
    <row r="42" spans="2:13" ht="27.75" customHeight="1" x14ac:dyDescent="0.15">
      <c r="B42" s="1186"/>
      <c r="C42" s="1187"/>
      <c r="D42" s="106"/>
      <c r="E42" s="1192" t="s">
        <v>32</v>
      </c>
      <c r="F42" s="1192"/>
      <c r="G42" s="1192"/>
      <c r="H42" s="1193"/>
      <c r="I42" s="346">
        <v>11</v>
      </c>
      <c r="J42" s="347">
        <v>11</v>
      </c>
      <c r="K42" s="347">
        <v>10</v>
      </c>
      <c r="L42" s="347">
        <v>9</v>
      </c>
      <c r="M42" s="348">
        <v>8</v>
      </c>
    </row>
    <row r="43" spans="2:13" ht="27.75" customHeight="1" x14ac:dyDescent="0.15">
      <c r="B43" s="1186"/>
      <c r="C43" s="1187"/>
      <c r="D43" s="106"/>
      <c r="E43" s="1192" t="s">
        <v>33</v>
      </c>
      <c r="F43" s="1192"/>
      <c r="G43" s="1192"/>
      <c r="H43" s="1193"/>
      <c r="I43" s="346">
        <v>403</v>
      </c>
      <c r="J43" s="347">
        <v>408</v>
      </c>
      <c r="K43" s="347">
        <v>368</v>
      </c>
      <c r="L43" s="347">
        <v>361</v>
      </c>
      <c r="M43" s="348">
        <v>339</v>
      </c>
    </row>
    <row r="44" spans="2:13" ht="27.75" customHeight="1" x14ac:dyDescent="0.15">
      <c r="B44" s="1186"/>
      <c r="C44" s="1187"/>
      <c r="D44" s="106"/>
      <c r="E44" s="1192" t="s">
        <v>34</v>
      </c>
      <c r="F44" s="1192"/>
      <c r="G44" s="1192"/>
      <c r="H44" s="1193"/>
      <c r="I44" s="346">
        <v>167</v>
      </c>
      <c r="J44" s="347">
        <v>149</v>
      </c>
      <c r="K44" s="347">
        <v>143</v>
      </c>
      <c r="L44" s="347">
        <v>150</v>
      </c>
      <c r="M44" s="348">
        <v>140</v>
      </c>
    </row>
    <row r="45" spans="2:13" ht="27.75" customHeight="1" x14ac:dyDescent="0.15">
      <c r="B45" s="1186"/>
      <c r="C45" s="1187"/>
      <c r="D45" s="106"/>
      <c r="E45" s="1192" t="s">
        <v>35</v>
      </c>
      <c r="F45" s="1192"/>
      <c r="G45" s="1192"/>
      <c r="H45" s="1193"/>
      <c r="I45" s="346">
        <v>374</v>
      </c>
      <c r="J45" s="347">
        <v>311</v>
      </c>
      <c r="K45" s="347">
        <v>311</v>
      </c>
      <c r="L45" s="347">
        <v>405</v>
      </c>
      <c r="M45" s="348">
        <v>367</v>
      </c>
    </row>
    <row r="46" spans="2:13" ht="27.75" customHeight="1" x14ac:dyDescent="0.15">
      <c r="B46" s="1186"/>
      <c r="C46" s="1187"/>
      <c r="D46" s="107"/>
      <c r="E46" s="1192" t="s">
        <v>36</v>
      </c>
      <c r="F46" s="1192"/>
      <c r="G46" s="1192"/>
      <c r="H46" s="1193"/>
      <c r="I46" s="346" t="s">
        <v>491</v>
      </c>
      <c r="J46" s="347" t="s">
        <v>491</v>
      </c>
      <c r="K46" s="347" t="s">
        <v>491</v>
      </c>
      <c r="L46" s="347" t="s">
        <v>491</v>
      </c>
      <c r="M46" s="348" t="s">
        <v>491</v>
      </c>
    </row>
    <row r="47" spans="2:13" ht="27.75" customHeight="1" x14ac:dyDescent="0.15">
      <c r="B47" s="1186"/>
      <c r="C47" s="1187"/>
      <c r="D47" s="108"/>
      <c r="E47" s="1194" t="s">
        <v>37</v>
      </c>
      <c r="F47" s="1195"/>
      <c r="G47" s="1195"/>
      <c r="H47" s="1196"/>
      <c r="I47" s="346" t="s">
        <v>491</v>
      </c>
      <c r="J47" s="347" t="s">
        <v>491</v>
      </c>
      <c r="K47" s="347" t="s">
        <v>491</v>
      </c>
      <c r="L47" s="347" t="s">
        <v>491</v>
      </c>
      <c r="M47" s="348" t="s">
        <v>491</v>
      </c>
    </row>
    <row r="48" spans="2:13" ht="27.75" customHeight="1" x14ac:dyDescent="0.15">
      <c r="B48" s="1186"/>
      <c r="C48" s="1187"/>
      <c r="D48" s="106"/>
      <c r="E48" s="1192" t="s">
        <v>38</v>
      </c>
      <c r="F48" s="1192"/>
      <c r="G48" s="1192"/>
      <c r="H48" s="1193"/>
      <c r="I48" s="346" t="s">
        <v>491</v>
      </c>
      <c r="J48" s="347" t="s">
        <v>491</v>
      </c>
      <c r="K48" s="347" t="s">
        <v>491</v>
      </c>
      <c r="L48" s="347" t="s">
        <v>491</v>
      </c>
      <c r="M48" s="348" t="s">
        <v>491</v>
      </c>
    </row>
    <row r="49" spans="2:13" ht="27.75" customHeight="1" x14ac:dyDescent="0.15">
      <c r="B49" s="1188"/>
      <c r="C49" s="1189"/>
      <c r="D49" s="106"/>
      <c r="E49" s="1192" t="s">
        <v>39</v>
      </c>
      <c r="F49" s="1192"/>
      <c r="G49" s="1192"/>
      <c r="H49" s="1193"/>
      <c r="I49" s="346" t="s">
        <v>491</v>
      </c>
      <c r="J49" s="347" t="s">
        <v>491</v>
      </c>
      <c r="K49" s="347" t="s">
        <v>491</v>
      </c>
      <c r="L49" s="347" t="s">
        <v>491</v>
      </c>
      <c r="M49" s="348" t="s">
        <v>491</v>
      </c>
    </row>
    <row r="50" spans="2:13" ht="27.75" customHeight="1" x14ac:dyDescent="0.15">
      <c r="B50" s="1197" t="s">
        <v>40</v>
      </c>
      <c r="C50" s="1198"/>
      <c r="D50" s="109"/>
      <c r="E50" s="1192" t="s">
        <v>41</v>
      </c>
      <c r="F50" s="1192"/>
      <c r="G50" s="1192"/>
      <c r="H50" s="1193"/>
      <c r="I50" s="346">
        <v>3332</v>
      </c>
      <c r="J50" s="347">
        <v>3866</v>
      </c>
      <c r="K50" s="347">
        <v>4587</v>
      </c>
      <c r="L50" s="347">
        <v>4872</v>
      </c>
      <c r="M50" s="348">
        <v>5124</v>
      </c>
    </row>
    <row r="51" spans="2:13" ht="27.75" customHeight="1" x14ac:dyDescent="0.15">
      <c r="B51" s="1186"/>
      <c r="C51" s="1187"/>
      <c r="D51" s="106"/>
      <c r="E51" s="1192" t="s">
        <v>42</v>
      </c>
      <c r="F51" s="1192"/>
      <c r="G51" s="1192"/>
      <c r="H51" s="1193"/>
      <c r="I51" s="346" t="s">
        <v>491</v>
      </c>
      <c r="J51" s="347" t="s">
        <v>491</v>
      </c>
      <c r="K51" s="347" t="s">
        <v>491</v>
      </c>
      <c r="L51" s="347" t="s">
        <v>491</v>
      </c>
      <c r="M51" s="348" t="s">
        <v>491</v>
      </c>
    </row>
    <row r="52" spans="2:13" ht="27.75" customHeight="1" x14ac:dyDescent="0.15">
      <c r="B52" s="1188"/>
      <c r="C52" s="1189"/>
      <c r="D52" s="106"/>
      <c r="E52" s="1192" t="s">
        <v>43</v>
      </c>
      <c r="F52" s="1192"/>
      <c r="G52" s="1192"/>
      <c r="H52" s="1193"/>
      <c r="I52" s="346">
        <v>3439</v>
      </c>
      <c r="J52" s="347">
        <v>3253</v>
      </c>
      <c r="K52" s="347">
        <v>3186</v>
      </c>
      <c r="L52" s="347">
        <v>3170</v>
      </c>
      <c r="M52" s="348">
        <v>2983</v>
      </c>
    </row>
    <row r="53" spans="2:13" ht="27.75" customHeight="1" thickBot="1" x14ac:dyDescent="0.2">
      <c r="B53" s="1199" t="s">
        <v>19</v>
      </c>
      <c r="C53" s="1200"/>
      <c r="D53" s="110"/>
      <c r="E53" s="1201" t="s">
        <v>44</v>
      </c>
      <c r="F53" s="1201"/>
      <c r="G53" s="1201"/>
      <c r="H53" s="1202"/>
      <c r="I53" s="349">
        <v>-1982</v>
      </c>
      <c r="J53" s="350">
        <v>-2624</v>
      </c>
      <c r="K53" s="350">
        <v>-3408</v>
      </c>
      <c r="L53" s="350">
        <v>-3536</v>
      </c>
      <c r="M53" s="351">
        <v>-3907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VVjT4rKq0IHnuG5rswimmA4523JiJkbALlMU3tWVSDcnP6ZSFI9rjGY7TUBFtQwy4d6/M5n21xWumJq/Z/3dGQ==" saltValue="B73wEy0exNwo5UuhTicso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election activeCell="H63" sqref="H6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532</v>
      </c>
      <c r="G54" s="119" t="s">
        <v>533</v>
      </c>
      <c r="H54" s="120" t="s">
        <v>534</v>
      </c>
    </row>
    <row r="55" spans="2:8" ht="52.5" customHeight="1" x14ac:dyDescent="0.15">
      <c r="B55" s="121"/>
      <c r="C55" s="1211" t="s">
        <v>46</v>
      </c>
      <c r="D55" s="1211"/>
      <c r="E55" s="1212"/>
      <c r="F55" s="352">
        <v>591</v>
      </c>
      <c r="G55" s="352">
        <v>716</v>
      </c>
      <c r="H55" s="353">
        <v>721</v>
      </c>
    </row>
    <row r="56" spans="2:8" ht="52.5" customHeight="1" x14ac:dyDescent="0.15">
      <c r="B56" s="122"/>
      <c r="C56" s="1213" t="s">
        <v>47</v>
      </c>
      <c r="D56" s="1213"/>
      <c r="E56" s="1214"/>
      <c r="F56" s="354">
        <v>574</v>
      </c>
      <c r="G56" s="354">
        <v>479</v>
      </c>
      <c r="H56" s="355">
        <v>584</v>
      </c>
    </row>
    <row r="57" spans="2:8" ht="53.25" customHeight="1" x14ac:dyDescent="0.15">
      <c r="B57" s="122"/>
      <c r="C57" s="1215" t="s">
        <v>48</v>
      </c>
      <c r="D57" s="1215"/>
      <c r="E57" s="1216"/>
      <c r="F57" s="356">
        <v>3229</v>
      </c>
      <c r="G57" s="356">
        <v>3485</v>
      </c>
      <c r="H57" s="357">
        <v>3623</v>
      </c>
    </row>
    <row r="58" spans="2:8" ht="45.75" customHeight="1" x14ac:dyDescent="0.15">
      <c r="B58" s="123"/>
      <c r="C58" s="1203" t="s">
        <v>562</v>
      </c>
      <c r="D58" s="1204"/>
      <c r="E58" s="1205"/>
      <c r="F58" s="358">
        <v>773</v>
      </c>
      <c r="G58" s="358">
        <v>1117</v>
      </c>
      <c r="H58" s="359">
        <v>1261</v>
      </c>
    </row>
    <row r="59" spans="2:8" ht="45.75" customHeight="1" x14ac:dyDescent="0.15">
      <c r="B59" s="123"/>
      <c r="C59" s="1203" t="s">
        <v>563</v>
      </c>
      <c r="D59" s="1204"/>
      <c r="E59" s="1205"/>
      <c r="F59" s="358">
        <v>923</v>
      </c>
      <c r="G59" s="358">
        <v>901</v>
      </c>
      <c r="H59" s="359">
        <v>879</v>
      </c>
    </row>
    <row r="60" spans="2:8" ht="45.75" customHeight="1" x14ac:dyDescent="0.15">
      <c r="B60" s="123"/>
      <c r="C60" s="1203" t="s">
        <v>564</v>
      </c>
      <c r="D60" s="1204"/>
      <c r="E60" s="1205"/>
      <c r="F60" s="358">
        <v>682</v>
      </c>
      <c r="G60" s="358">
        <v>623</v>
      </c>
      <c r="H60" s="359">
        <v>655</v>
      </c>
    </row>
    <row r="61" spans="2:8" ht="45.75" customHeight="1" x14ac:dyDescent="0.15">
      <c r="B61" s="123"/>
      <c r="C61" s="1203" t="s">
        <v>565</v>
      </c>
      <c r="D61" s="1204"/>
      <c r="E61" s="1205"/>
      <c r="F61" s="358">
        <v>556</v>
      </c>
      <c r="G61" s="358">
        <v>508</v>
      </c>
      <c r="H61" s="359">
        <v>464</v>
      </c>
    </row>
    <row r="62" spans="2:8" ht="45.75" customHeight="1" thickBot="1" x14ac:dyDescent="0.2">
      <c r="B62" s="124"/>
      <c r="C62" s="1206" t="s">
        <v>566</v>
      </c>
      <c r="D62" s="1207"/>
      <c r="E62" s="1208"/>
      <c r="F62" s="360">
        <v>97</v>
      </c>
      <c r="G62" s="360">
        <v>131</v>
      </c>
      <c r="H62" s="361">
        <v>165</v>
      </c>
    </row>
    <row r="63" spans="2:8" ht="52.5" customHeight="1" thickBot="1" x14ac:dyDescent="0.2">
      <c r="B63" s="125"/>
      <c r="C63" s="1209" t="s">
        <v>49</v>
      </c>
      <c r="D63" s="1209"/>
      <c r="E63" s="1210"/>
      <c r="F63" s="362">
        <v>4393</v>
      </c>
      <c r="G63" s="362">
        <v>4679</v>
      </c>
      <c r="H63" s="363">
        <v>4928</v>
      </c>
    </row>
    <row r="64" spans="2:8" x14ac:dyDescent="0.15"/>
  </sheetData>
  <sheetProtection algorithmName="SHA-512" hashValue="vcWpmNTQl0QuKm0uN+w3AhI4YgTxDudmyO3GqIepDGuO11WlkBRGZCVs0YLOtdDEGFGKgeRCb9dmLtZ4kHMOEQ==" saltValue="v4YzWFGFDLqJX9qD5DFL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529</v>
      </c>
      <c r="G2" s="139"/>
      <c r="H2" s="140"/>
    </row>
    <row r="3" spans="1:8" x14ac:dyDescent="0.15">
      <c r="A3" s="136" t="s">
        <v>522</v>
      </c>
      <c r="B3" s="141"/>
      <c r="C3" s="142"/>
      <c r="D3" s="143">
        <v>268674</v>
      </c>
      <c r="E3" s="144"/>
      <c r="F3" s="145">
        <v>301035</v>
      </c>
      <c r="G3" s="146"/>
      <c r="H3" s="147"/>
    </row>
    <row r="4" spans="1:8" x14ac:dyDescent="0.15">
      <c r="A4" s="148"/>
      <c r="B4" s="149"/>
      <c r="C4" s="150"/>
      <c r="D4" s="151">
        <v>83420</v>
      </c>
      <c r="E4" s="152"/>
      <c r="F4" s="153">
        <v>154376</v>
      </c>
      <c r="G4" s="154"/>
      <c r="H4" s="155"/>
    </row>
    <row r="5" spans="1:8" x14ac:dyDescent="0.15">
      <c r="A5" s="136" t="s">
        <v>524</v>
      </c>
      <c r="B5" s="141"/>
      <c r="C5" s="142"/>
      <c r="D5" s="143">
        <v>140670</v>
      </c>
      <c r="E5" s="144"/>
      <c r="F5" s="145">
        <v>277467</v>
      </c>
      <c r="G5" s="146"/>
      <c r="H5" s="147"/>
    </row>
    <row r="6" spans="1:8" x14ac:dyDescent="0.15">
      <c r="A6" s="148"/>
      <c r="B6" s="149"/>
      <c r="C6" s="150"/>
      <c r="D6" s="151">
        <v>62684</v>
      </c>
      <c r="E6" s="152"/>
      <c r="F6" s="153">
        <v>128378</v>
      </c>
      <c r="G6" s="154"/>
      <c r="H6" s="155"/>
    </row>
    <row r="7" spans="1:8" x14ac:dyDescent="0.15">
      <c r="A7" s="136" t="s">
        <v>525</v>
      </c>
      <c r="B7" s="141"/>
      <c r="C7" s="142"/>
      <c r="D7" s="143">
        <v>295806</v>
      </c>
      <c r="E7" s="144"/>
      <c r="F7" s="145">
        <v>282256</v>
      </c>
      <c r="G7" s="146"/>
      <c r="H7" s="147"/>
    </row>
    <row r="8" spans="1:8" x14ac:dyDescent="0.15">
      <c r="A8" s="148"/>
      <c r="B8" s="149"/>
      <c r="C8" s="150"/>
      <c r="D8" s="151">
        <v>106277</v>
      </c>
      <c r="E8" s="152"/>
      <c r="F8" s="153">
        <v>145453</v>
      </c>
      <c r="G8" s="154"/>
      <c r="H8" s="155"/>
    </row>
    <row r="9" spans="1:8" x14ac:dyDescent="0.15">
      <c r="A9" s="136" t="s">
        <v>526</v>
      </c>
      <c r="B9" s="141"/>
      <c r="C9" s="142"/>
      <c r="D9" s="143">
        <v>400113</v>
      </c>
      <c r="E9" s="144"/>
      <c r="F9" s="145">
        <v>295341</v>
      </c>
      <c r="G9" s="146"/>
      <c r="H9" s="147"/>
    </row>
    <row r="10" spans="1:8" x14ac:dyDescent="0.15">
      <c r="A10" s="148"/>
      <c r="B10" s="149"/>
      <c r="C10" s="150"/>
      <c r="D10" s="151">
        <v>126420</v>
      </c>
      <c r="E10" s="152"/>
      <c r="F10" s="153">
        <v>137402</v>
      </c>
      <c r="G10" s="154"/>
      <c r="H10" s="155"/>
    </row>
    <row r="11" spans="1:8" x14ac:dyDescent="0.15">
      <c r="A11" s="136" t="s">
        <v>527</v>
      </c>
      <c r="B11" s="141"/>
      <c r="C11" s="142"/>
      <c r="D11" s="143">
        <v>213054</v>
      </c>
      <c r="E11" s="144"/>
      <c r="F11" s="145">
        <v>292845</v>
      </c>
      <c r="G11" s="146"/>
      <c r="H11" s="147"/>
    </row>
    <row r="12" spans="1:8" x14ac:dyDescent="0.15">
      <c r="A12" s="148"/>
      <c r="B12" s="149"/>
      <c r="C12" s="156"/>
      <c r="D12" s="151">
        <v>97142</v>
      </c>
      <c r="E12" s="152"/>
      <c r="F12" s="153">
        <v>143187</v>
      </c>
      <c r="G12" s="154"/>
      <c r="H12" s="155"/>
    </row>
    <row r="13" spans="1:8" x14ac:dyDescent="0.15">
      <c r="A13" s="136"/>
      <c r="B13" s="141"/>
      <c r="C13" s="157"/>
      <c r="D13" s="158">
        <v>263663</v>
      </c>
      <c r="E13" s="159"/>
      <c r="F13" s="160">
        <v>289789</v>
      </c>
      <c r="G13" s="161"/>
      <c r="H13" s="147"/>
    </row>
    <row r="14" spans="1:8" x14ac:dyDescent="0.15">
      <c r="A14" s="148"/>
      <c r="B14" s="149"/>
      <c r="C14" s="150"/>
      <c r="D14" s="151">
        <v>95189</v>
      </c>
      <c r="E14" s="152"/>
      <c r="F14" s="153">
        <v>141759</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41.57</v>
      </c>
      <c r="C19" s="162">
        <f>ROUND(VALUE(SUBSTITUTE(実質収支比率等に係る経年分析!G$48,"▲","-")),2)</f>
        <v>35.25</v>
      </c>
      <c r="D19" s="162">
        <f>ROUND(VALUE(SUBSTITUTE(実質収支比率等に係る経年分析!H$48,"▲","-")),2)</f>
        <v>27.05</v>
      </c>
      <c r="E19" s="162">
        <f>ROUND(VALUE(SUBSTITUTE(実質収支比率等に係る経年分析!I$48,"▲","-")),2)</f>
        <v>36.92</v>
      </c>
      <c r="F19" s="162">
        <f>ROUND(VALUE(SUBSTITUTE(実質収支比率等に係る経年分析!J$48,"▲","-")),2)</f>
        <v>30.96</v>
      </c>
    </row>
    <row r="20" spans="1:11" x14ac:dyDescent="0.15">
      <c r="A20" s="162" t="s">
        <v>53</v>
      </c>
      <c r="B20" s="162">
        <f>ROUND(VALUE(SUBSTITUTE(実質収支比率等に係る経年分析!F$47,"▲","-")),2)</f>
        <v>50.07</v>
      </c>
      <c r="C20" s="162">
        <f>ROUND(VALUE(SUBSTITUTE(実質収支比率等に係る経年分析!G$47,"▲","-")),2)</f>
        <v>46.29</v>
      </c>
      <c r="D20" s="162">
        <f>ROUND(VALUE(SUBSTITUTE(実質収支比率等に係る経年分析!H$47,"▲","-")),2)</f>
        <v>29.87</v>
      </c>
      <c r="E20" s="162">
        <f>ROUND(VALUE(SUBSTITUTE(実質収支比率等に係る経年分析!I$47,"▲","-")),2)</f>
        <v>35.880000000000003</v>
      </c>
      <c r="F20" s="162">
        <f>ROUND(VALUE(SUBSTITUTE(実質収支比率等に係る経年分析!J$47,"▲","-")),2)</f>
        <v>35.22</v>
      </c>
    </row>
    <row r="21" spans="1:11" x14ac:dyDescent="0.15">
      <c r="A21" s="162" t="s">
        <v>54</v>
      </c>
      <c r="B21" s="162">
        <f>IF(ISNUMBER(VALUE(SUBSTITUTE(実質収支比率等に係る経年分析!F$49,"▲","-"))),ROUND(VALUE(SUBSTITUTE(実質収支比率等に係る経年分析!F$49,"▲","-")),2),NA())</f>
        <v>29.78</v>
      </c>
      <c r="C21" s="162">
        <f>IF(ISNUMBER(VALUE(SUBSTITUTE(実質収支比率等に係る経年分析!G$49,"▲","-"))),ROUND(VALUE(SUBSTITUTE(実質収支比率等に係る経年分析!G$49,"▲","-")),2),NA())</f>
        <v>-3.41</v>
      </c>
      <c r="D21" s="162">
        <f>IF(ISNUMBER(VALUE(SUBSTITUTE(実質収支比率等に係る経年分析!H$49,"▲","-"))),ROUND(VALUE(SUBSTITUTE(実質収支比率等に係る経年分析!H$49,"▲","-")),2),NA())</f>
        <v>-25.54</v>
      </c>
      <c r="E21" s="162">
        <f>IF(ISNUMBER(VALUE(SUBSTITUTE(実質収支比率等に係る経年分析!I$49,"▲","-"))),ROUND(VALUE(SUBSTITUTE(実質収支比率等に係る経年分析!I$49,"▲","-")),2),NA())</f>
        <v>16.36</v>
      </c>
      <c r="F21" s="162">
        <f>IF(ISNUMBER(VALUE(SUBSTITUTE(実質収支比率等に係る経年分析!J$49,"▲","-"))),ROUND(VALUE(SUBSTITUTE(実質収支比率等に係る経年分析!J$49,"▲","-")),2),NA())</f>
        <v>-4.72</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1.96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0.93</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0.95</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5.16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str">
        <f>IF(連結実質赤字比率に係る赤字・黒字の構成分析!C$40="",NA(),連結実質赤字比率に係る赤字・黒字の構成分析!C$40)</f>
        <v>国民健康保険事業（直診勘定）</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0.03</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0.01</v>
      </c>
    </row>
    <row r="31" spans="1:11" x14ac:dyDescent="0.15">
      <c r="A31" s="163" t="str">
        <f>IF(連結実質赤字比率に係る赤字・黒字の構成分析!C$39="",NA(),連結実質赤字比率に係る赤字・黒字の構成分析!C$39)</f>
        <v>後期高齢者医療事業</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7.0000000000000007E-2</v>
      </c>
    </row>
    <row r="32" spans="1:11" x14ac:dyDescent="0.15">
      <c r="A32" s="163" t="str">
        <f>IF(連結実質赤字比率に係る赤字・黒字の構成分析!C$38="",NA(),連結実質赤字比率に係る赤字・黒字の構成分析!C$38)</f>
        <v>水上村下水道事業</v>
      </c>
      <c r="B32" s="163" t="e">
        <f>IF(ROUND(VALUE(SUBSTITUTE(連結実質赤字比率に係る赤字・黒字の構成分析!F$38,"▲", "-")), 2) &lt; 0, ABS(ROUND(VALUE(SUBSTITUTE(連結実質赤字比率に係る赤字・黒字の構成分析!F$38,"▲", "-")), 2)), NA())</f>
        <v>#VALUE!</v>
      </c>
      <c r="C32" s="163" t="e">
        <f>IF(ROUND(VALUE(SUBSTITUTE(連結実質赤字比率に係る赤字・黒字の構成分析!F$38,"▲", "-")), 2) &gt;= 0, ABS(ROUND(VALUE(SUBSTITUTE(連結実質赤字比率に係る赤字・黒字の構成分析!F$38,"▲", "-")), 2)), NA())</f>
        <v>#VALUE!</v>
      </c>
      <c r="D32" s="163" t="e">
        <f>IF(ROUND(VALUE(SUBSTITUTE(連結実質赤字比率に係る赤字・黒字の構成分析!G$38,"▲", "-")), 2) &lt; 0, ABS(ROUND(VALUE(SUBSTITUTE(連結実質赤字比率に係る赤字・黒字の構成分析!G$38,"▲", "-")), 2)), NA())</f>
        <v>#VALUE!</v>
      </c>
      <c r="E32" s="163" t="e">
        <f>IF(ROUND(VALUE(SUBSTITUTE(連結実質赤字比率に係る赤字・黒字の構成分析!G$38,"▲", "-")), 2) &gt;= 0, ABS(ROUND(VALUE(SUBSTITUTE(連結実質赤字比率に係る赤字・黒字の構成分析!G$38,"▲", "-")), 2)), NA())</f>
        <v>#VALUE!</v>
      </c>
      <c r="F32" s="163" t="e">
        <f>IF(ROUND(VALUE(SUBSTITUTE(連結実質赤字比率に係る赤字・黒字の構成分析!H$38,"▲", "-")), 2) &lt; 0, ABS(ROUND(VALUE(SUBSTITUTE(連結実質赤字比率に係る赤字・黒字の構成分析!H$38,"▲", "-")), 2)), NA())</f>
        <v>#VALUE!</v>
      </c>
      <c r="G32" s="163" t="e">
        <f>IF(ROUND(VALUE(SUBSTITUTE(連結実質赤字比率に係る赤字・黒字の構成分析!H$38,"▲", "-")), 2) &gt;= 0, ABS(ROUND(VALUE(SUBSTITUTE(連結実質赤字比率に係る赤字・黒字の構成分析!H$38,"▲", "-")), 2)), NA())</f>
        <v>#VALUE!</v>
      </c>
      <c r="H32" s="163" t="e">
        <f>IF(ROUND(VALUE(SUBSTITUTE(連結実質赤字比率に係る赤字・黒字の構成分析!I$38,"▲", "-")), 2) &lt; 0, ABS(ROUND(VALUE(SUBSTITUTE(連結実質赤字比率に係る赤字・黒字の構成分析!I$38,"▲", "-")), 2)), NA())</f>
        <v>#VALUE!</v>
      </c>
      <c r="I32" s="163" t="e">
        <f>IF(ROUND(VALUE(SUBSTITUTE(連結実質赤字比率に係る赤字・黒字の構成分析!I$38,"▲", "-")), 2) &gt;= 0, ABS(ROUND(VALUE(SUBSTITUTE(連結実質赤字比率に係る赤字・黒字の構成分析!I$38,"▲", "-")), 2)), NA())</f>
        <v>#VALUE!</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0.16</v>
      </c>
    </row>
    <row r="33" spans="1:16" x14ac:dyDescent="0.15">
      <c r="A33" s="163" t="str">
        <f>IF(連結実質赤字比率に係る赤字・黒字の構成分析!C$37="",NA(),連結実質赤字比率に係る赤字・黒字の構成分析!C$37)</f>
        <v>国民健康保険事業（事業勘定）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1.88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1.51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2.3199999999999998</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0.95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0.53</v>
      </c>
    </row>
    <row r="34" spans="1:16" x14ac:dyDescent="0.15">
      <c r="A34" s="163" t="str">
        <f>IF(連結実質赤字比率に係る赤字・黒字の構成分析!C$36="",NA(),連結実質赤字比率に係る赤字・黒字の構成分析!C$36)</f>
        <v>水上村簡易水道事業</v>
      </c>
      <c r="B34" s="163" t="e">
        <f>IF(ROUND(VALUE(SUBSTITUTE(連結実質赤字比率に係る赤字・黒字の構成分析!F$36,"▲", "-")), 2) &lt; 0, ABS(ROUND(VALUE(SUBSTITUTE(連結実質赤字比率に係る赤字・黒字の構成分析!F$36,"▲", "-")), 2)), NA())</f>
        <v>#VALUE!</v>
      </c>
      <c r="C34" s="163" t="e">
        <f>IF(ROUND(VALUE(SUBSTITUTE(連結実質赤字比率に係る赤字・黒字の構成分析!F$36,"▲", "-")), 2) &gt;= 0, ABS(ROUND(VALUE(SUBSTITUTE(連結実質赤字比率に係る赤字・黒字の構成分析!F$36,"▲", "-")), 2)), NA())</f>
        <v>#VALUE!</v>
      </c>
      <c r="D34" s="163" t="e">
        <f>IF(ROUND(VALUE(SUBSTITUTE(連結実質赤字比率に係る赤字・黒字の構成分析!G$36,"▲", "-")), 2) &lt; 0, ABS(ROUND(VALUE(SUBSTITUTE(連結実質赤字比率に係る赤字・黒字の構成分析!G$36,"▲", "-")), 2)), NA())</f>
        <v>#VALUE!</v>
      </c>
      <c r="E34" s="163" t="e">
        <f>IF(ROUND(VALUE(SUBSTITUTE(連結実質赤字比率に係る赤字・黒字の構成分析!G$36,"▲", "-")), 2) &gt;= 0, ABS(ROUND(VALUE(SUBSTITUTE(連結実質赤字比率に係る赤字・黒字の構成分析!G$36,"▲", "-")), 2)), NA())</f>
        <v>#VALUE!</v>
      </c>
      <c r="F34" s="163" t="e">
        <f>IF(ROUND(VALUE(SUBSTITUTE(連結実質赤字比率に係る赤字・黒字の構成分析!H$36,"▲", "-")), 2) &lt; 0, ABS(ROUND(VALUE(SUBSTITUTE(連結実質赤字比率に係る赤字・黒字の構成分析!H$36,"▲", "-")), 2)), NA())</f>
        <v>#VALUE!</v>
      </c>
      <c r="G34" s="163" t="e">
        <f>IF(ROUND(VALUE(SUBSTITUTE(連結実質赤字比率に係る赤字・黒字の構成分析!H$36,"▲", "-")), 2) &gt;= 0, ABS(ROUND(VALUE(SUBSTITUTE(連結実質赤字比率に係る赤字・黒字の構成分析!H$36,"▲", "-")), 2)), NA())</f>
        <v>#VALUE!</v>
      </c>
      <c r="H34" s="163" t="e">
        <f>IF(ROUND(VALUE(SUBSTITUTE(連結実質赤字比率に係る赤字・黒字の構成分析!I$36,"▲", "-")), 2) &lt; 0, ABS(ROUND(VALUE(SUBSTITUTE(連結実質赤字比率に係る赤字・黒字の構成分析!I$36,"▲", "-")), 2)), NA())</f>
        <v>#VALUE!</v>
      </c>
      <c r="I34" s="163" t="e">
        <f>IF(ROUND(VALUE(SUBSTITUTE(連結実質赤字比率に係る赤字・黒字の構成分析!I$36,"▲", "-")), 2) &gt;= 0, ABS(ROUND(VALUE(SUBSTITUTE(連結実質赤字比率に係る赤字・黒字の構成分析!I$36,"▲", "-")), 2)), NA())</f>
        <v>#VALUE!</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0.54</v>
      </c>
    </row>
    <row r="35" spans="1:16" x14ac:dyDescent="0.15">
      <c r="A35" s="163" t="str">
        <f>IF(連結実質赤字比率に係る赤字・黒字の構成分析!C$35="",NA(),連結実質赤字比率に係る赤字・黒字の構成分析!C$35)</f>
        <v>介護保険事業</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1.55</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1.81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2.4300000000000002</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1.49</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41.57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35.25</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27.18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37.19</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31.37</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312</v>
      </c>
      <c r="E42" s="164"/>
      <c r="F42" s="164"/>
      <c r="G42" s="164">
        <f>'実質公債費比率（分子）の構造'!L$52</f>
        <v>316</v>
      </c>
      <c r="H42" s="164"/>
      <c r="I42" s="164"/>
      <c r="J42" s="164">
        <f>'実質公債費比率（分子）の構造'!M$52</f>
        <v>328</v>
      </c>
      <c r="K42" s="164"/>
      <c r="L42" s="164"/>
      <c r="M42" s="164">
        <f>'実質公債費比率（分子）の構造'!N$52</f>
        <v>347</v>
      </c>
      <c r="N42" s="164"/>
      <c r="O42" s="164"/>
      <c r="P42" s="164">
        <f>'実質公債費比率（分子）の構造'!O$52</f>
        <v>351</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0</v>
      </c>
      <c r="C44" s="164"/>
      <c r="D44" s="164"/>
      <c r="E44" s="164">
        <f>'実質公債費比率（分子）の構造'!L$50</f>
        <v>0</v>
      </c>
      <c r="F44" s="164"/>
      <c r="G44" s="164"/>
      <c r="H44" s="164">
        <f>'実質公債費比率（分子）の構造'!M$50</f>
        <v>1</v>
      </c>
      <c r="I44" s="164"/>
      <c r="J44" s="164"/>
      <c r="K44" s="164">
        <f>'実質公債費比率（分子）の構造'!N$50</f>
        <v>1</v>
      </c>
      <c r="L44" s="164"/>
      <c r="M44" s="164"/>
      <c r="N44" s="164">
        <f>'実質公債費比率（分子）の構造'!O$50</f>
        <v>1</v>
      </c>
      <c r="O44" s="164"/>
      <c r="P44" s="164"/>
    </row>
    <row r="45" spans="1:16" x14ac:dyDescent="0.15">
      <c r="A45" s="164" t="s">
        <v>63</v>
      </c>
      <c r="B45" s="164">
        <f>'実質公債費比率（分子）の構造'!K$49</f>
        <v>19</v>
      </c>
      <c r="C45" s="164"/>
      <c r="D45" s="164"/>
      <c r="E45" s="164">
        <f>'実質公債費比率（分子）の構造'!L$49</f>
        <v>22</v>
      </c>
      <c r="F45" s="164"/>
      <c r="G45" s="164"/>
      <c r="H45" s="164">
        <f>'実質公債費比率（分子）の構造'!M$49</f>
        <v>16</v>
      </c>
      <c r="I45" s="164"/>
      <c r="J45" s="164"/>
      <c r="K45" s="164">
        <f>'実質公債費比率（分子）の構造'!N$49</f>
        <v>17</v>
      </c>
      <c r="L45" s="164"/>
      <c r="M45" s="164"/>
      <c r="N45" s="164">
        <f>'実質公債費比率（分子）の構造'!O$49</f>
        <v>16</v>
      </c>
      <c r="O45" s="164"/>
      <c r="P45" s="164"/>
    </row>
    <row r="46" spans="1:16" x14ac:dyDescent="0.15">
      <c r="A46" s="164" t="s">
        <v>64</v>
      </c>
      <c r="B46" s="164">
        <f>'実質公債費比率（分子）の構造'!K$48</f>
        <v>66</v>
      </c>
      <c r="C46" s="164"/>
      <c r="D46" s="164"/>
      <c r="E46" s="164">
        <f>'実質公債費比率（分子）の構造'!L$48</f>
        <v>64</v>
      </c>
      <c r="F46" s="164"/>
      <c r="G46" s="164"/>
      <c r="H46" s="164">
        <f>'実質公債費比率（分子）の構造'!M$48</f>
        <v>64</v>
      </c>
      <c r="I46" s="164"/>
      <c r="J46" s="164"/>
      <c r="K46" s="164">
        <f>'実質公債費比率（分子）の構造'!N$48</f>
        <v>71</v>
      </c>
      <c r="L46" s="164"/>
      <c r="M46" s="164"/>
      <c r="N46" s="164">
        <f>'実質公債費比率（分子）の構造'!O$48</f>
        <v>69</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400</v>
      </c>
      <c r="C49" s="164"/>
      <c r="D49" s="164"/>
      <c r="E49" s="164">
        <f>'実質公債費比率（分子）の構造'!L$45</f>
        <v>420</v>
      </c>
      <c r="F49" s="164"/>
      <c r="G49" s="164"/>
      <c r="H49" s="164">
        <f>'実質公債費比率（分子）の構造'!M$45</f>
        <v>424</v>
      </c>
      <c r="I49" s="164"/>
      <c r="J49" s="164"/>
      <c r="K49" s="164">
        <f>'実質公債費比率（分子）の構造'!N$45</f>
        <v>474</v>
      </c>
      <c r="L49" s="164"/>
      <c r="M49" s="164"/>
      <c r="N49" s="164">
        <f>'実質公債費比率（分子）の構造'!O$45</f>
        <v>479</v>
      </c>
      <c r="O49" s="164"/>
      <c r="P49" s="164"/>
    </row>
    <row r="50" spans="1:16" x14ac:dyDescent="0.15">
      <c r="A50" s="164" t="s">
        <v>67</v>
      </c>
      <c r="B50" s="164" t="e">
        <f>NA()</f>
        <v>#N/A</v>
      </c>
      <c r="C50" s="164">
        <f>IF(ISNUMBER('実質公債費比率（分子）の構造'!K$53),'実質公債費比率（分子）の構造'!K$53,NA())</f>
        <v>173</v>
      </c>
      <c r="D50" s="164" t="e">
        <f>NA()</f>
        <v>#N/A</v>
      </c>
      <c r="E50" s="164" t="e">
        <f>NA()</f>
        <v>#N/A</v>
      </c>
      <c r="F50" s="164">
        <f>IF(ISNUMBER('実質公債費比率（分子）の構造'!L$53),'実質公債費比率（分子）の構造'!L$53,NA())</f>
        <v>190</v>
      </c>
      <c r="G50" s="164" t="e">
        <f>NA()</f>
        <v>#N/A</v>
      </c>
      <c r="H50" s="164" t="e">
        <f>NA()</f>
        <v>#N/A</v>
      </c>
      <c r="I50" s="164">
        <f>IF(ISNUMBER('実質公債費比率（分子）の構造'!M$53),'実質公債費比率（分子）の構造'!M$53,NA())</f>
        <v>177</v>
      </c>
      <c r="J50" s="164" t="e">
        <f>NA()</f>
        <v>#N/A</v>
      </c>
      <c r="K50" s="164" t="e">
        <f>NA()</f>
        <v>#N/A</v>
      </c>
      <c r="L50" s="164">
        <f>IF(ISNUMBER('実質公債費比率（分子）の構造'!N$53),'実質公債費比率（分子）の構造'!N$53,NA())</f>
        <v>216</v>
      </c>
      <c r="M50" s="164" t="e">
        <f>NA()</f>
        <v>#N/A</v>
      </c>
      <c r="N50" s="164" t="e">
        <f>NA()</f>
        <v>#N/A</v>
      </c>
      <c r="O50" s="164">
        <f>IF(ISNUMBER('実質公債費比率（分子）の構造'!O$53),'実質公債費比率（分子）の構造'!O$53,NA())</f>
        <v>214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3439</v>
      </c>
      <c r="E56" s="163"/>
      <c r="F56" s="163"/>
      <c r="G56" s="163">
        <f>'将来負担比率（分子）の構造'!J$52</f>
        <v>3253</v>
      </c>
      <c r="H56" s="163"/>
      <c r="I56" s="163"/>
      <c r="J56" s="163">
        <f>'将来負担比率（分子）の構造'!K$52</f>
        <v>3186</v>
      </c>
      <c r="K56" s="163"/>
      <c r="L56" s="163"/>
      <c r="M56" s="163">
        <f>'将来負担比率（分子）の構造'!L$52</f>
        <v>3170</v>
      </c>
      <c r="N56" s="163"/>
      <c r="O56" s="163"/>
      <c r="P56" s="163">
        <f>'将来負担比率（分子）の構造'!M$52</f>
        <v>2983</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3332</v>
      </c>
      <c r="E58" s="163"/>
      <c r="F58" s="163"/>
      <c r="G58" s="163">
        <f>'将来負担比率（分子）の構造'!J$50</f>
        <v>3866</v>
      </c>
      <c r="H58" s="163"/>
      <c r="I58" s="163"/>
      <c r="J58" s="163">
        <f>'将来負担比率（分子）の構造'!K$50</f>
        <v>4587</v>
      </c>
      <c r="K58" s="163"/>
      <c r="L58" s="163"/>
      <c r="M58" s="163">
        <f>'将来負担比率（分子）の構造'!L$50</f>
        <v>4872</v>
      </c>
      <c r="N58" s="163"/>
      <c r="O58" s="163"/>
      <c r="P58" s="163">
        <f>'将来負担比率（分子）の構造'!M$50</f>
        <v>5124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374</v>
      </c>
      <c r="C62" s="163"/>
      <c r="D62" s="163"/>
      <c r="E62" s="163">
        <f>'将来負担比率（分子）の構造'!J$45</f>
        <v>311</v>
      </c>
      <c r="F62" s="163"/>
      <c r="G62" s="163"/>
      <c r="H62" s="163">
        <f>'将来負担比率（分子）の構造'!K$45</f>
        <v>311</v>
      </c>
      <c r="I62" s="163"/>
      <c r="J62" s="163"/>
      <c r="K62" s="163">
        <f>'将来負担比率（分子）の構造'!L$45</f>
        <v>405</v>
      </c>
      <c r="L62" s="163"/>
      <c r="M62" s="163"/>
      <c r="N62" s="163">
        <f>'将来負担比率（分子）の構造'!M$45</f>
        <v>367</v>
      </c>
      <c r="O62" s="163"/>
      <c r="P62" s="163"/>
    </row>
    <row r="63" spans="1:16" x14ac:dyDescent="0.15">
      <c r="A63" s="163" t="s">
        <v>34</v>
      </c>
      <c r="B63" s="163">
        <f>'将来負担比率（分子）の構造'!I$44</f>
        <v>167</v>
      </c>
      <c r="C63" s="163"/>
      <c r="D63" s="163"/>
      <c r="E63" s="163">
        <f>'将来負担比率（分子）の構造'!J$44</f>
        <v>149</v>
      </c>
      <c r="F63" s="163"/>
      <c r="G63" s="163"/>
      <c r="H63" s="163">
        <f>'将来負担比率（分子）の構造'!K$44</f>
        <v>143</v>
      </c>
      <c r="I63" s="163"/>
      <c r="J63" s="163"/>
      <c r="K63" s="163">
        <f>'将来負担比率（分子）の構造'!L$44</f>
        <v>150</v>
      </c>
      <c r="L63" s="163"/>
      <c r="M63" s="163"/>
      <c r="N63" s="163">
        <f>'将来負担比率（分子）の構造'!M$44</f>
        <v>140</v>
      </c>
      <c r="O63" s="163"/>
      <c r="P63" s="163"/>
    </row>
    <row r="64" spans="1:16" x14ac:dyDescent="0.15">
      <c r="A64" s="163" t="s">
        <v>33</v>
      </c>
      <c r="B64" s="163">
        <f>'将来負担比率（分子）の構造'!I$43</f>
        <v>403</v>
      </c>
      <c r="C64" s="163"/>
      <c r="D64" s="163"/>
      <c r="E64" s="163">
        <f>'将来負担比率（分子）の構造'!J$43</f>
        <v>408</v>
      </c>
      <c r="F64" s="163"/>
      <c r="G64" s="163"/>
      <c r="H64" s="163">
        <f>'将来負担比率（分子）の構造'!K$43</f>
        <v>368</v>
      </c>
      <c r="I64" s="163"/>
      <c r="J64" s="163"/>
      <c r="K64" s="163">
        <f>'将来負担比率（分子）の構造'!L$43</f>
        <v>361</v>
      </c>
      <c r="L64" s="163"/>
      <c r="M64" s="163"/>
      <c r="N64" s="163">
        <f>'将来負担比率（分子）の構造'!M$43</f>
        <v>339</v>
      </c>
      <c r="O64" s="163"/>
      <c r="P64" s="163"/>
    </row>
    <row r="65" spans="1:16" x14ac:dyDescent="0.15">
      <c r="A65" s="163" t="s">
        <v>32</v>
      </c>
      <c r="B65" s="163">
        <f>'将来負担比率（分子）の構造'!I$42</f>
        <v>11</v>
      </c>
      <c r="C65" s="163"/>
      <c r="D65" s="163"/>
      <c r="E65" s="163">
        <f>'将来負担比率（分子）の構造'!J$42</f>
        <v>11</v>
      </c>
      <c r="F65" s="163"/>
      <c r="G65" s="163"/>
      <c r="H65" s="163">
        <f>'将来負担比率（分子）の構造'!K$42</f>
        <v>10</v>
      </c>
      <c r="I65" s="163"/>
      <c r="J65" s="163"/>
      <c r="K65" s="163">
        <f>'将来負担比率（分子）の構造'!L$42</f>
        <v>9</v>
      </c>
      <c r="L65" s="163"/>
      <c r="M65" s="163"/>
      <c r="N65" s="163">
        <f>'将来負担比率（分子）の構造'!M$42</f>
        <v>8</v>
      </c>
      <c r="O65" s="163"/>
      <c r="P65" s="163"/>
    </row>
    <row r="66" spans="1:16" x14ac:dyDescent="0.15">
      <c r="A66" s="163" t="s">
        <v>31</v>
      </c>
      <c r="B66" s="163">
        <f>'将来負担比率（分子）の構造'!I$41</f>
        <v>3833</v>
      </c>
      <c r="C66" s="163"/>
      <c r="D66" s="163"/>
      <c r="E66" s="163">
        <f>'将来負担比率（分子）の構造'!J$41</f>
        <v>3616</v>
      </c>
      <c r="F66" s="163"/>
      <c r="G66" s="163"/>
      <c r="H66" s="163">
        <f>'将来負担比率（分子）の構造'!K$41</f>
        <v>3533</v>
      </c>
      <c r="I66" s="163"/>
      <c r="J66" s="163"/>
      <c r="K66" s="163">
        <f>'将来負担比率（分子）の構造'!L$41</f>
        <v>3580</v>
      </c>
      <c r="L66" s="163"/>
      <c r="M66" s="163"/>
      <c r="N66" s="163">
        <f>'将来負担比率（分子）の構造'!M$41</f>
        <v>3346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591</v>
      </c>
      <c r="C72" s="167">
        <f>基金残高に係る経年分析!G55</f>
        <v>716</v>
      </c>
      <c r="D72" s="167">
        <f>基金残高に係る経年分析!H55</f>
        <v>721</v>
      </c>
    </row>
    <row r="73" spans="1:16" x14ac:dyDescent="0.15">
      <c r="A73" s="166" t="s">
        <v>74</v>
      </c>
      <c r="B73" s="167">
        <f>基金残高に係る経年分析!F56</f>
        <v>574</v>
      </c>
      <c r="C73" s="167">
        <f>基金残高に係る経年分析!G56</f>
        <v>479</v>
      </c>
      <c r="D73" s="167">
        <f>基金残高に係る経年分析!H56</f>
        <v>584</v>
      </c>
    </row>
    <row r="74" spans="1:16" x14ac:dyDescent="0.15">
      <c r="A74" s="166" t="s">
        <v>75</v>
      </c>
      <c r="B74" s="167">
        <f>基金残高に係る経年分析!F57</f>
        <v>3229</v>
      </c>
      <c r="C74" s="167">
        <f>基金残高に係る経年分析!G57</f>
        <v>3485</v>
      </c>
      <c r="D74" s="167">
        <f>基金残高に係る経年分析!H57</f>
        <v>3623</v>
      </c>
    </row>
  </sheetData>
  <sheetProtection algorithmName="SHA-512" hashValue="vAg38yXrEobm1asKS7tpyrmSw3BXfIwCk1TOzBwwVhr98TsNcEhtkBacR4JIb9wPf0SQpCfMCb4/3jlalqfoBQ==" saltValue="C+363RXo9IuJ7oxu3+SX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3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245914</v>
      </c>
      <c r="S5" s="613"/>
      <c r="T5" s="613"/>
      <c r="U5" s="613"/>
      <c r="V5" s="613"/>
      <c r="W5" s="613"/>
      <c r="X5" s="613"/>
      <c r="Y5" s="614"/>
      <c r="Z5" s="615">
        <v>4.7</v>
      </c>
      <c r="AA5" s="615"/>
      <c r="AB5" s="615"/>
      <c r="AC5" s="615"/>
      <c r="AD5" s="616">
        <v>245914</v>
      </c>
      <c r="AE5" s="616"/>
      <c r="AF5" s="616"/>
      <c r="AG5" s="616"/>
      <c r="AH5" s="616"/>
      <c r="AI5" s="616"/>
      <c r="AJ5" s="616"/>
      <c r="AK5" s="616"/>
      <c r="AL5" s="617">
        <v>12</v>
      </c>
      <c r="AM5" s="618"/>
      <c r="AN5" s="618"/>
      <c r="AO5" s="619"/>
      <c r="AP5" s="609" t="s">
        <v>217</v>
      </c>
      <c r="AQ5" s="610"/>
      <c r="AR5" s="610"/>
      <c r="AS5" s="610"/>
      <c r="AT5" s="610"/>
      <c r="AU5" s="610"/>
      <c r="AV5" s="610"/>
      <c r="AW5" s="610"/>
      <c r="AX5" s="610"/>
      <c r="AY5" s="610"/>
      <c r="AZ5" s="610"/>
      <c r="BA5" s="610"/>
      <c r="BB5" s="610"/>
      <c r="BC5" s="610"/>
      <c r="BD5" s="610"/>
      <c r="BE5" s="610"/>
      <c r="BF5" s="611"/>
      <c r="BG5" s="623">
        <v>244561</v>
      </c>
      <c r="BH5" s="624"/>
      <c r="BI5" s="624"/>
      <c r="BJ5" s="624"/>
      <c r="BK5" s="624"/>
      <c r="BL5" s="624"/>
      <c r="BM5" s="624"/>
      <c r="BN5" s="625"/>
      <c r="BO5" s="626">
        <v>99.4</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106812</v>
      </c>
      <c r="S6" s="624"/>
      <c r="T6" s="624"/>
      <c r="U6" s="624"/>
      <c r="V6" s="624"/>
      <c r="W6" s="624"/>
      <c r="X6" s="624"/>
      <c r="Y6" s="625"/>
      <c r="Z6" s="626">
        <v>2.1</v>
      </c>
      <c r="AA6" s="626"/>
      <c r="AB6" s="626"/>
      <c r="AC6" s="626"/>
      <c r="AD6" s="627">
        <v>106812</v>
      </c>
      <c r="AE6" s="627"/>
      <c r="AF6" s="627"/>
      <c r="AG6" s="627"/>
      <c r="AH6" s="627"/>
      <c r="AI6" s="627"/>
      <c r="AJ6" s="627"/>
      <c r="AK6" s="627"/>
      <c r="AL6" s="628">
        <v>5.2</v>
      </c>
      <c r="AM6" s="629"/>
      <c r="AN6" s="629"/>
      <c r="AO6" s="630"/>
      <c r="AP6" s="620" t="s">
        <v>222</v>
      </c>
      <c r="AQ6" s="621"/>
      <c r="AR6" s="621"/>
      <c r="AS6" s="621"/>
      <c r="AT6" s="621"/>
      <c r="AU6" s="621"/>
      <c r="AV6" s="621"/>
      <c r="AW6" s="621"/>
      <c r="AX6" s="621"/>
      <c r="AY6" s="621"/>
      <c r="AZ6" s="621"/>
      <c r="BA6" s="621"/>
      <c r="BB6" s="621"/>
      <c r="BC6" s="621"/>
      <c r="BD6" s="621"/>
      <c r="BE6" s="621"/>
      <c r="BF6" s="622"/>
      <c r="BG6" s="623">
        <v>244561</v>
      </c>
      <c r="BH6" s="624"/>
      <c r="BI6" s="624"/>
      <c r="BJ6" s="624"/>
      <c r="BK6" s="624"/>
      <c r="BL6" s="624"/>
      <c r="BM6" s="624"/>
      <c r="BN6" s="625"/>
      <c r="BO6" s="626">
        <v>99.4</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51720</v>
      </c>
      <c r="CS6" s="624"/>
      <c r="CT6" s="624"/>
      <c r="CU6" s="624"/>
      <c r="CV6" s="624"/>
      <c r="CW6" s="624"/>
      <c r="CX6" s="624"/>
      <c r="CY6" s="625"/>
      <c r="CZ6" s="617">
        <v>1.1000000000000001</v>
      </c>
      <c r="DA6" s="618"/>
      <c r="DB6" s="618"/>
      <c r="DC6" s="634"/>
      <c r="DD6" s="632" t="s">
        <v>122</v>
      </c>
      <c r="DE6" s="624"/>
      <c r="DF6" s="624"/>
      <c r="DG6" s="624"/>
      <c r="DH6" s="624"/>
      <c r="DI6" s="624"/>
      <c r="DJ6" s="624"/>
      <c r="DK6" s="624"/>
      <c r="DL6" s="624"/>
      <c r="DM6" s="624"/>
      <c r="DN6" s="624"/>
      <c r="DO6" s="624"/>
      <c r="DP6" s="625"/>
      <c r="DQ6" s="632">
        <v>51720</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51</v>
      </c>
      <c r="S7" s="624"/>
      <c r="T7" s="624"/>
      <c r="U7" s="624"/>
      <c r="V7" s="624"/>
      <c r="W7" s="624"/>
      <c r="X7" s="624"/>
      <c r="Y7" s="625"/>
      <c r="Z7" s="626">
        <v>0</v>
      </c>
      <c r="AA7" s="626"/>
      <c r="AB7" s="626"/>
      <c r="AC7" s="626"/>
      <c r="AD7" s="627">
        <v>51</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59061</v>
      </c>
      <c r="BH7" s="624"/>
      <c r="BI7" s="624"/>
      <c r="BJ7" s="624"/>
      <c r="BK7" s="624"/>
      <c r="BL7" s="624"/>
      <c r="BM7" s="624"/>
      <c r="BN7" s="625"/>
      <c r="BO7" s="626">
        <v>24</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1330168</v>
      </c>
      <c r="CS7" s="624"/>
      <c r="CT7" s="624"/>
      <c r="CU7" s="624"/>
      <c r="CV7" s="624"/>
      <c r="CW7" s="624"/>
      <c r="CX7" s="624"/>
      <c r="CY7" s="625"/>
      <c r="CZ7" s="626">
        <v>29.3</v>
      </c>
      <c r="DA7" s="626"/>
      <c r="DB7" s="626"/>
      <c r="DC7" s="626"/>
      <c r="DD7" s="632">
        <v>81603</v>
      </c>
      <c r="DE7" s="624"/>
      <c r="DF7" s="624"/>
      <c r="DG7" s="624"/>
      <c r="DH7" s="624"/>
      <c r="DI7" s="624"/>
      <c r="DJ7" s="624"/>
      <c r="DK7" s="624"/>
      <c r="DL7" s="624"/>
      <c r="DM7" s="624"/>
      <c r="DN7" s="624"/>
      <c r="DO7" s="624"/>
      <c r="DP7" s="625"/>
      <c r="DQ7" s="632">
        <v>817015</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625</v>
      </c>
      <c r="S8" s="624"/>
      <c r="T8" s="624"/>
      <c r="U8" s="624"/>
      <c r="V8" s="624"/>
      <c r="W8" s="624"/>
      <c r="X8" s="624"/>
      <c r="Y8" s="625"/>
      <c r="Z8" s="626">
        <v>0</v>
      </c>
      <c r="AA8" s="626"/>
      <c r="AB8" s="626"/>
      <c r="AC8" s="626"/>
      <c r="AD8" s="627">
        <v>625</v>
      </c>
      <c r="AE8" s="627"/>
      <c r="AF8" s="627"/>
      <c r="AG8" s="627"/>
      <c r="AH8" s="627"/>
      <c r="AI8" s="627"/>
      <c r="AJ8" s="627"/>
      <c r="AK8" s="627"/>
      <c r="AL8" s="628">
        <v>0</v>
      </c>
      <c r="AM8" s="629"/>
      <c r="AN8" s="629"/>
      <c r="AO8" s="630"/>
      <c r="AP8" s="620" t="s">
        <v>228</v>
      </c>
      <c r="AQ8" s="621"/>
      <c r="AR8" s="621"/>
      <c r="AS8" s="621"/>
      <c r="AT8" s="621"/>
      <c r="AU8" s="621"/>
      <c r="AV8" s="621"/>
      <c r="AW8" s="621"/>
      <c r="AX8" s="621"/>
      <c r="AY8" s="621"/>
      <c r="AZ8" s="621"/>
      <c r="BA8" s="621"/>
      <c r="BB8" s="621"/>
      <c r="BC8" s="621"/>
      <c r="BD8" s="621"/>
      <c r="BE8" s="621"/>
      <c r="BF8" s="622"/>
      <c r="BG8" s="623">
        <v>2502</v>
      </c>
      <c r="BH8" s="624"/>
      <c r="BI8" s="624"/>
      <c r="BJ8" s="624"/>
      <c r="BK8" s="624"/>
      <c r="BL8" s="624"/>
      <c r="BM8" s="624"/>
      <c r="BN8" s="625"/>
      <c r="BO8" s="626">
        <v>1</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619510</v>
      </c>
      <c r="CS8" s="624"/>
      <c r="CT8" s="624"/>
      <c r="CU8" s="624"/>
      <c r="CV8" s="624"/>
      <c r="CW8" s="624"/>
      <c r="CX8" s="624"/>
      <c r="CY8" s="625"/>
      <c r="CZ8" s="626">
        <v>13.7</v>
      </c>
      <c r="DA8" s="626"/>
      <c r="DB8" s="626"/>
      <c r="DC8" s="626"/>
      <c r="DD8" s="632" t="s">
        <v>122</v>
      </c>
      <c r="DE8" s="624"/>
      <c r="DF8" s="624"/>
      <c r="DG8" s="624"/>
      <c r="DH8" s="624"/>
      <c r="DI8" s="624"/>
      <c r="DJ8" s="624"/>
      <c r="DK8" s="624"/>
      <c r="DL8" s="624"/>
      <c r="DM8" s="624"/>
      <c r="DN8" s="624"/>
      <c r="DO8" s="624"/>
      <c r="DP8" s="625"/>
      <c r="DQ8" s="632">
        <v>430859</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1063</v>
      </c>
      <c r="S9" s="624"/>
      <c r="T9" s="624"/>
      <c r="U9" s="624"/>
      <c r="V9" s="624"/>
      <c r="W9" s="624"/>
      <c r="X9" s="624"/>
      <c r="Y9" s="625"/>
      <c r="Z9" s="626">
        <v>0</v>
      </c>
      <c r="AA9" s="626"/>
      <c r="AB9" s="626"/>
      <c r="AC9" s="626"/>
      <c r="AD9" s="627">
        <v>1063</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48760</v>
      </c>
      <c r="BH9" s="624"/>
      <c r="BI9" s="624"/>
      <c r="BJ9" s="624"/>
      <c r="BK9" s="624"/>
      <c r="BL9" s="624"/>
      <c r="BM9" s="624"/>
      <c r="BN9" s="625"/>
      <c r="BO9" s="626">
        <v>19.8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199157</v>
      </c>
      <c r="CS9" s="624"/>
      <c r="CT9" s="624"/>
      <c r="CU9" s="624"/>
      <c r="CV9" s="624"/>
      <c r="CW9" s="624"/>
      <c r="CX9" s="624"/>
      <c r="CY9" s="625"/>
      <c r="CZ9" s="626">
        <v>4.4000000000000004</v>
      </c>
      <c r="DA9" s="626"/>
      <c r="DB9" s="626"/>
      <c r="DC9" s="626"/>
      <c r="DD9" s="632">
        <v>3012</v>
      </c>
      <c r="DE9" s="624"/>
      <c r="DF9" s="624"/>
      <c r="DG9" s="624"/>
      <c r="DH9" s="624"/>
      <c r="DI9" s="624"/>
      <c r="DJ9" s="624"/>
      <c r="DK9" s="624"/>
      <c r="DL9" s="624"/>
      <c r="DM9" s="624"/>
      <c r="DN9" s="624"/>
      <c r="DO9" s="624"/>
      <c r="DP9" s="625"/>
      <c r="DQ9" s="632">
        <v>159007</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3038</v>
      </c>
      <c r="BH10" s="624"/>
      <c r="BI10" s="624"/>
      <c r="BJ10" s="624"/>
      <c r="BK10" s="624"/>
      <c r="BL10" s="624"/>
      <c r="BM10" s="624"/>
      <c r="BN10" s="625"/>
      <c r="BO10" s="626">
        <v>1.2</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50540</v>
      </c>
      <c r="S11" s="624"/>
      <c r="T11" s="624"/>
      <c r="U11" s="624"/>
      <c r="V11" s="624"/>
      <c r="W11" s="624"/>
      <c r="X11" s="624"/>
      <c r="Y11" s="625"/>
      <c r="Z11" s="628">
        <v>1</v>
      </c>
      <c r="AA11" s="629"/>
      <c r="AB11" s="629"/>
      <c r="AC11" s="635"/>
      <c r="AD11" s="632">
        <v>50540</v>
      </c>
      <c r="AE11" s="624"/>
      <c r="AF11" s="624"/>
      <c r="AG11" s="624"/>
      <c r="AH11" s="624"/>
      <c r="AI11" s="624"/>
      <c r="AJ11" s="624"/>
      <c r="AK11" s="625"/>
      <c r="AL11" s="628">
        <v>2.5</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4761</v>
      </c>
      <c r="BH11" s="624"/>
      <c r="BI11" s="624"/>
      <c r="BJ11" s="624"/>
      <c r="BK11" s="624"/>
      <c r="BL11" s="624"/>
      <c r="BM11" s="624"/>
      <c r="BN11" s="625"/>
      <c r="BO11" s="626">
        <v>1.9</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345335</v>
      </c>
      <c r="CS11" s="624"/>
      <c r="CT11" s="624"/>
      <c r="CU11" s="624"/>
      <c r="CV11" s="624"/>
      <c r="CW11" s="624"/>
      <c r="CX11" s="624"/>
      <c r="CY11" s="625"/>
      <c r="CZ11" s="626">
        <v>7.6</v>
      </c>
      <c r="DA11" s="626"/>
      <c r="DB11" s="626"/>
      <c r="DC11" s="626"/>
      <c r="DD11" s="632">
        <v>43243</v>
      </c>
      <c r="DE11" s="624"/>
      <c r="DF11" s="624"/>
      <c r="DG11" s="624"/>
      <c r="DH11" s="624"/>
      <c r="DI11" s="624"/>
      <c r="DJ11" s="624"/>
      <c r="DK11" s="624"/>
      <c r="DL11" s="624"/>
      <c r="DM11" s="624"/>
      <c r="DN11" s="624"/>
      <c r="DO11" s="624"/>
      <c r="DP11" s="625"/>
      <c r="DQ11" s="632">
        <v>184099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171324</v>
      </c>
      <c r="BH12" s="624"/>
      <c r="BI12" s="624"/>
      <c r="BJ12" s="624"/>
      <c r="BK12" s="624"/>
      <c r="BL12" s="624"/>
      <c r="BM12" s="624"/>
      <c r="BN12" s="625"/>
      <c r="BO12" s="626">
        <v>69.7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278732</v>
      </c>
      <c r="CS12" s="624"/>
      <c r="CT12" s="624"/>
      <c r="CU12" s="624"/>
      <c r="CV12" s="624"/>
      <c r="CW12" s="624"/>
      <c r="CX12" s="624"/>
      <c r="CY12" s="625"/>
      <c r="CZ12" s="626">
        <v>6.1</v>
      </c>
      <c r="DA12" s="626"/>
      <c r="DB12" s="626"/>
      <c r="DC12" s="626"/>
      <c r="DD12" s="632">
        <v>106173</v>
      </c>
      <c r="DE12" s="624"/>
      <c r="DF12" s="624"/>
      <c r="DG12" s="624"/>
      <c r="DH12" s="624"/>
      <c r="DI12" s="624"/>
      <c r="DJ12" s="624"/>
      <c r="DK12" s="624"/>
      <c r="DL12" s="624"/>
      <c r="DM12" s="624"/>
      <c r="DN12" s="624"/>
      <c r="DO12" s="624"/>
      <c r="DP12" s="625"/>
      <c r="DQ12" s="632">
        <v>107753</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110192</v>
      </c>
      <c r="BH13" s="624"/>
      <c r="BI13" s="624"/>
      <c r="BJ13" s="624"/>
      <c r="BK13" s="624"/>
      <c r="BL13" s="624"/>
      <c r="BM13" s="624"/>
      <c r="BN13" s="625"/>
      <c r="BO13" s="626">
        <v>44.8</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309901</v>
      </c>
      <c r="CS13" s="624"/>
      <c r="CT13" s="624"/>
      <c r="CU13" s="624"/>
      <c r="CV13" s="624"/>
      <c r="CW13" s="624"/>
      <c r="CX13" s="624"/>
      <c r="CY13" s="625"/>
      <c r="CZ13" s="626">
        <v>6.8</v>
      </c>
      <c r="DA13" s="626"/>
      <c r="DB13" s="626"/>
      <c r="DC13" s="626"/>
      <c r="DD13" s="632">
        <v>175108</v>
      </c>
      <c r="DE13" s="624"/>
      <c r="DF13" s="624"/>
      <c r="DG13" s="624"/>
      <c r="DH13" s="624"/>
      <c r="DI13" s="624"/>
      <c r="DJ13" s="624"/>
      <c r="DK13" s="624"/>
      <c r="DL13" s="624"/>
      <c r="DM13" s="624"/>
      <c r="DN13" s="624"/>
      <c r="DO13" s="624"/>
      <c r="DP13" s="625"/>
      <c r="DQ13" s="632">
        <v>142782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10225</v>
      </c>
      <c r="BH14" s="624"/>
      <c r="BI14" s="624"/>
      <c r="BJ14" s="624"/>
      <c r="BK14" s="624"/>
      <c r="BL14" s="624"/>
      <c r="BM14" s="624"/>
      <c r="BN14" s="625"/>
      <c r="BO14" s="626">
        <v>4.2</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112482</v>
      </c>
      <c r="CS14" s="624"/>
      <c r="CT14" s="624"/>
      <c r="CU14" s="624"/>
      <c r="CV14" s="624"/>
      <c r="CW14" s="624"/>
      <c r="CX14" s="624"/>
      <c r="CY14" s="625"/>
      <c r="CZ14" s="626">
        <v>2.5</v>
      </c>
      <c r="DA14" s="626"/>
      <c r="DB14" s="626"/>
      <c r="DC14" s="626"/>
      <c r="DD14" s="632" t="s">
        <v>122</v>
      </c>
      <c r="DE14" s="624"/>
      <c r="DF14" s="624"/>
      <c r="DG14" s="624"/>
      <c r="DH14" s="624"/>
      <c r="DI14" s="624"/>
      <c r="DJ14" s="624"/>
      <c r="DK14" s="624"/>
      <c r="DL14" s="624"/>
      <c r="DM14" s="624"/>
      <c r="DN14" s="624"/>
      <c r="DO14" s="624"/>
      <c r="DP14" s="625"/>
      <c r="DQ14" s="632">
        <v>107971</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4376</v>
      </c>
      <c r="S15" s="624"/>
      <c r="T15" s="624"/>
      <c r="U15" s="624"/>
      <c r="V15" s="624"/>
      <c r="W15" s="624"/>
      <c r="X15" s="624"/>
      <c r="Y15" s="625"/>
      <c r="Z15" s="626">
        <v>0.1</v>
      </c>
      <c r="AA15" s="626"/>
      <c r="AB15" s="626"/>
      <c r="AC15" s="626"/>
      <c r="AD15" s="627">
        <v>4376</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3951</v>
      </c>
      <c r="BH15" s="624"/>
      <c r="BI15" s="624"/>
      <c r="BJ15" s="624"/>
      <c r="BK15" s="624"/>
      <c r="BL15" s="624"/>
      <c r="BM15" s="624"/>
      <c r="BN15" s="625"/>
      <c r="BO15" s="626">
        <v>1.6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234871</v>
      </c>
      <c r="CS15" s="624"/>
      <c r="CT15" s="624"/>
      <c r="CU15" s="624"/>
      <c r="CV15" s="624"/>
      <c r="CW15" s="624"/>
      <c r="CX15" s="624"/>
      <c r="CY15" s="625"/>
      <c r="CZ15" s="626">
        <v>5.2</v>
      </c>
      <c r="DA15" s="626"/>
      <c r="DB15" s="626"/>
      <c r="DC15" s="626"/>
      <c r="DD15" s="632">
        <v>2695</v>
      </c>
      <c r="DE15" s="624"/>
      <c r="DF15" s="624"/>
      <c r="DG15" s="624"/>
      <c r="DH15" s="624"/>
      <c r="DI15" s="624"/>
      <c r="DJ15" s="624"/>
      <c r="DK15" s="624"/>
      <c r="DL15" s="624"/>
      <c r="DM15" s="624"/>
      <c r="DN15" s="624"/>
      <c r="DO15" s="624"/>
      <c r="DP15" s="625"/>
      <c r="DQ15" s="632">
        <v>180708</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3049</v>
      </c>
      <c r="S16" s="624"/>
      <c r="T16" s="624"/>
      <c r="U16" s="624"/>
      <c r="V16" s="624"/>
      <c r="W16" s="624"/>
      <c r="X16" s="624"/>
      <c r="Y16" s="625"/>
      <c r="Z16" s="626">
        <v>0.1</v>
      </c>
      <c r="AA16" s="626"/>
      <c r="AB16" s="626"/>
      <c r="AC16" s="626"/>
      <c r="AD16" s="627">
        <v>3049</v>
      </c>
      <c r="AE16" s="627"/>
      <c r="AF16" s="627"/>
      <c r="AG16" s="627"/>
      <c r="AH16" s="627"/>
      <c r="AI16" s="627"/>
      <c r="AJ16" s="627"/>
      <c r="AK16" s="627"/>
      <c r="AL16" s="628">
        <v>0.1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577328</v>
      </c>
      <c r="CS16" s="624"/>
      <c r="CT16" s="624"/>
      <c r="CU16" s="624"/>
      <c r="CV16" s="624"/>
      <c r="CW16" s="624"/>
      <c r="CX16" s="624"/>
      <c r="CY16" s="625"/>
      <c r="CZ16" s="626">
        <v>12.7</v>
      </c>
      <c r="DA16" s="626"/>
      <c r="DB16" s="626"/>
      <c r="DC16" s="626"/>
      <c r="DD16" s="632" t="s">
        <v>122</v>
      </c>
      <c r="DE16" s="624"/>
      <c r="DF16" s="624"/>
      <c r="DG16" s="624"/>
      <c r="DH16" s="624"/>
      <c r="DI16" s="624"/>
      <c r="DJ16" s="624"/>
      <c r="DK16" s="624"/>
      <c r="DL16" s="624"/>
      <c r="DM16" s="624"/>
      <c r="DN16" s="624"/>
      <c r="DO16" s="624"/>
      <c r="DP16" s="625"/>
      <c r="DQ16" s="632">
        <v>154205</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9019</v>
      </c>
      <c r="S17" s="624"/>
      <c r="T17" s="624"/>
      <c r="U17" s="624"/>
      <c r="V17" s="624"/>
      <c r="W17" s="624"/>
      <c r="X17" s="624"/>
      <c r="Y17" s="625"/>
      <c r="Z17" s="626">
        <v>0.2</v>
      </c>
      <c r="AA17" s="626"/>
      <c r="AB17" s="626"/>
      <c r="AC17" s="626"/>
      <c r="AD17" s="627">
        <v>9019</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479168</v>
      </c>
      <c r="CS17" s="624"/>
      <c r="CT17" s="624"/>
      <c r="CU17" s="624"/>
      <c r="CV17" s="624"/>
      <c r="CW17" s="624"/>
      <c r="CX17" s="624"/>
      <c r="CY17" s="625"/>
      <c r="CZ17" s="626">
        <v>10.6</v>
      </c>
      <c r="DA17" s="626"/>
      <c r="DB17" s="626"/>
      <c r="DC17" s="626"/>
      <c r="DD17" s="632" t="s">
        <v>122</v>
      </c>
      <c r="DE17" s="624"/>
      <c r="DF17" s="624"/>
      <c r="DG17" s="624"/>
      <c r="DH17" s="624"/>
      <c r="DI17" s="624"/>
      <c r="DJ17" s="624"/>
      <c r="DK17" s="624"/>
      <c r="DL17" s="624"/>
      <c r="DM17" s="624"/>
      <c r="DN17" s="624"/>
      <c r="DO17" s="624"/>
      <c r="DP17" s="625"/>
      <c r="DQ17" s="632">
        <v>479168</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275</v>
      </c>
      <c r="S18" s="624"/>
      <c r="T18" s="624"/>
      <c r="U18" s="624"/>
      <c r="V18" s="624"/>
      <c r="W18" s="624"/>
      <c r="X18" s="624"/>
      <c r="Y18" s="625"/>
      <c r="Z18" s="626">
        <v>0</v>
      </c>
      <c r="AA18" s="626"/>
      <c r="AB18" s="626"/>
      <c r="AC18" s="626"/>
      <c r="AD18" s="627">
        <v>275</v>
      </c>
      <c r="AE18" s="627"/>
      <c r="AF18" s="627"/>
      <c r="AG18" s="627"/>
      <c r="AH18" s="627"/>
      <c r="AI18" s="627"/>
      <c r="AJ18" s="627"/>
      <c r="AK18" s="627"/>
      <c r="AL18" s="628">
        <v>0</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6604</v>
      </c>
      <c r="S19" s="624"/>
      <c r="T19" s="624"/>
      <c r="U19" s="624"/>
      <c r="V19" s="624"/>
      <c r="W19" s="624"/>
      <c r="X19" s="624"/>
      <c r="Y19" s="625"/>
      <c r="Z19" s="626">
        <v>0.1</v>
      </c>
      <c r="AA19" s="626"/>
      <c r="AB19" s="626"/>
      <c r="AC19" s="626"/>
      <c r="AD19" s="627">
        <v>6604</v>
      </c>
      <c r="AE19" s="627"/>
      <c r="AF19" s="627"/>
      <c r="AG19" s="627"/>
      <c r="AH19" s="627"/>
      <c r="AI19" s="627"/>
      <c r="AJ19" s="627"/>
      <c r="AK19" s="627"/>
      <c r="AL19" s="628">
        <v>0.3</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1353</v>
      </c>
      <c r="BH19" s="624"/>
      <c r="BI19" s="624"/>
      <c r="BJ19" s="624"/>
      <c r="BK19" s="624"/>
      <c r="BL19" s="624"/>
      <c r="BM19" s="624"/>
      <c r="BN19" s="625"/>
      <c r="BO19" s="626">
        <v>0.6</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2140</v>
      </c>
      <c r="S20" s="624"/>
      <c r="T20" s="624"/>
      <c r="U20" s="624"/>
      <c r="V20" s="624"/>
      <c r="W20" s="624"/>
      <c r="X20" s="624"/>
      <c r="Y20" s="625"/>
      <c r="Z20" s="626">
        <v>0</v>
      </c>
      <c r="AA20" s="626"/>
      <c r="AB20" s="626"/>
      <c r="AC20" s="626"/>
      <c r="AD20" s="627">
        <v>2140</v>
      </c>
      <c r="AE20" s="627"/>
      <c r="AF20" s="627"/>
      <c r="AG20" s="627"/>
      <c r="AH20" s="627"/>
      <c r="AI20" s="627"/>
      <c r="AJ20" s="627"/>
      <c r="AK20" s="627"/>
      <c r="AL20" s="628">
        <v>0.1</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1353</v>
      </c>
      <c r="BH20" s="624"/>
      <c r="BI20" s="624"/>
      <c r="BJ20" s="624"/>
      <c r="BK20" s="624"/>
      <c r="BL20" s="624"/>
      <c r="BM20" s="624"/>
      <c r="BN20" s="625"/>
      <c r="BO20" s="626">
        <v>0.6</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4538372</v>
      </c>
      <c r="CS20" s="624"/>
      <c r="CT20" s="624"/>
      <c r="CU20" s="624"/>
      <c r="CV20" s="624"/>
      <c r="CW20" s="624"/>
      <c r="CX20" s="624"/>
      <c r="CY20" s="625"/>
      <c r="CZ20" s="626">
        <v>100</v>
      </c>
      <c r="DA20" s="626"/>
      <c r="DB20" s="626"/>
      <c r="DC20" s="626"/>
      <c r="DD20" s="632">
        <v>411834</v>
      </c>
      <c r="DE20" s="624"/>
      <c r="DF20" s="624"/>
      <c r="DG20" s="624"/>
      <c r="DH20" s="624"/>
      <c r="DI20" s="624"/>
      <c r="DJ20" s="624"/>
      <c r="DK20" s="624"/>
      <c r="DL20" s="624"/>
      <c r="DM20" s="624"/>
      <c r="DN20" s="624"/>
      <c r="DO20" s="624"/>
      <c r="DP20" s="625"/>
      <c r="DQ20" s="632">
        <v>2815287</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1861308</v>
      </c>
      <c r="S21" s="624"/>
      <c r="T21" s="624"/>
      <c r="U21" s="624"/>
      <c r="V21" s="624"/>
      <c r="W21" s="624"/>
      <c r="X21" s="624"/>
      <c r="Y21" s="625"/>
      <c r="Z21" s="626">
        <v>35.799999999999997</v>
      </c>
      <c r="AA21" s="626"/>
      <c r="AB21" s="626"/>
      <c r="AC21" s="626"/>
      <c r="AD21" s="627">
        <v>1631938</v>
      </c>
      <c r="AE21" s="627"/>
      <c r="AF21" s="627"/>
      <c r="AG21" s="627"/>
      <c r="AH21" s="627"/>
      <c r="AI21" s="627"/>
      <c r="AJ21" s="627"/>
      <c r="AK21" s="627"/>
      <c r="AL21" s="628">
        <v>79.400000000000006</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1353</v>
      </c>
      <c r="BH21" s="624"/>
      <c r="BI21" s="624"/>
      <c r="BJ21" s="624"/>
      <c r="BK21" s="624"/>
      <c r="BL21" s="624"/>
      <c r="BM21" s="624"/>
      <c r="BN21" s="625"/>
      <c r="BO21" s="626">
        <v>0.6</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1631938</v>
      </c>
      <c r="S22" s="624"/>
      <c r="T22" s="624"/>
      <c r="U22" s="624"/>
      <c r="V22" s="624"/>
      <c r="W22" s="624"/>
      <c r="X22" s="624"/>
      <c r="Y22" s="625"/>
      <c r="Z22" s="626">
        <v>31.4</v>
      </c>
      <c r="AA22" s="626"/>
      <c r="AB22" s="626"/>
      <c r="AC22" s="626"/>
      <c r="AD22" s="627">
        <v>1631938</v>
      </c>
      <c r="AE22" s="627"/>
      <c r="AF22" s="627"/>
      <c r="AG22" s="627"/>
      <c r="AH22" s="627"/>
      <c r="AI22" s="627"/>
      <c r="AJ22" s="627"/>
      <c r="AK22" s="627"/>
      <c r="AL22" s="628">
        <v>79.400000000000006</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229370</v>
      </c>
      <c r="S23" s="624"/>
      <c r="T23" s="624"/>
      <c r="U23" s="624"/>
      <c r="V23" s="624"/>
      <c r="W23" s="624"/>
      <c r="X23" s="624"/>
      <c r="Y23" s="625"/>
      <c r="Z23" s="626">
        <v>4.4000000000000004</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1221931</v>
      </c>
      <c r="CS24" s="613"/>
      <c r="CT24" s="613"/>
      <c r="CU24" s="613"/>
      <c r="CV24" s="613"/>
      <c r="CW24" s="613"/>
      <c r="CX24" s="613"/>
      <c r="CY24" s="614"/>
      <c r="CZ24" s="617">
        <v>26.9</v>
      </c>
      <c r="DA24" s="618"/>
      <c r="DB24" s="618"/>
      <c r="DC24" s="634"/>
      <c r="DD24" s="657">
        <v>1035180</v>
      </c>
      <c r="DE24" s="613"/>
      <c r="DF24" s="613"/>
      <c r="DG24" s="613"/>
      <c r="DH24" s="613"/>
      <c r="DI24" s="613"/>
      <c r="DJ24" s="613"/>
      <c r="DK24" s="614"/>
      <c r="DL24" s="657">
        <v>991393</v>
      </c>
      <c r="DM24" s="613"/>
      <c r="DN24" s="613"/>
      <c r="DO24" s="613"/>
      <c r="DP24" s="613"/>
      <c r="DQ24" s="613"/>
      <c r="DR24" s="613"/>
      <c r="DS24" s="613"/>
      <c r="DT24" s="613"/>
      <c r="DU24" s="613"/>
      <c r="DV24" s="614"/>
      <c r="DW24" s="617">
        <v>48.1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2282757</v>
      </c>
      <c r="S25" s="624"/>
      <c r="T25" s="624"/>
      <c r="U25" s="624"/>
      <c r="V25" s="624"/>
      <c r="W25" s="624"/>
      <c r="X25" s="624"/>
      <c r="Y25" s="625"/>
      <c r="Z25" s="626">
        <v>43.9</v>
      </c>
      <c r="AA25" s="626"/>
      <c r="AB25" s="626"/>
      <c r="AC25" s="626"/>
      <c r="AD25" s="627">
        <v>2053387</v>
      </c>
      <c r="AE25" s="627"/>
      <c r="AF25" s="627"/>
      <c r="AG25" s="627"/>
      <c r="AH25" s="627"/>
      <c r="AI25" s="627"/>
      <c r="AJ25" s="627"/>
      <c r="AK25" s="627"/>
      <c r="AL25" s="628">
        <v>99.9</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572045</v>
      </c>
      <c r="CS25" s="653"/>
      <c r="CT25" s="653"/>
      <c r="CU25" s="653"/>
      <c r="CV25" s="653"/>
      <c r="CW25" s="653"/>
      <c r="CX25" s="653"/>
      <c r="CY25" s="654"/>
      <c r="CZ25" s="628">
        <v>12.6</v>
      </c>
      <c r="DA25" s="655"/>
      <c r="DB25" s="655"/>
      <c r="DC25" s="658"/>
      <c r="DD25" s="632">
        <v>489652</v>
      </c>
      <c r="DE25" s="653"/>
      <c r="DF25" s="653"/>
      <c r="DG25" s="653"/>
      <c r="DH25" s="653"/>
      <c r="DI25" s="653"/>
      <c r="DJ25" s="653"/>
      <c r="DK25" s="654"/>
      <c r="DL25" s="632">
        <v>477084</v>
      </c>
      <c r="DM25" s="653"/>
      <c r="DN25" s="653"/>
      <c r="DO25" s="653"/>
      <c r="DP25" s="653"/>
      <c r="DQ25" s="653"/>
      <c r="DR25" s="653"/>
      <c r="DS25" s="653"/>
      <c r="DT25" s="653"/>
      <c r="DU25" s="653"/>
      <c r="DV25" s="654"/>
      <c r="DW25" s="628">
        <v>23.2</v>
      </c>
      <c r="DX25" s="655"/>
      <c r="DY25" s="655"/>
      <c r="DZ25" s="655"/>
      <c r="EA25" s="655"/>
      <c r="EB25" s="655"/>
      <c r="EC25" s="656"/>
    </row>
    <row r="26" spans="2:133" ht="11.25" customHeight="1" x14ac:dyDescent="0.15">
      <c r="B26" s="620" t="s">
        <v>284</v>
      </c>
      <c r="C26" s="621"/>
      <c r="D26" s="621"/>
      <c r="E26" s="621"/>
      <c r="F26" s="621"/>
      <c r="G26" s="621"/>
      <c r="H26" s="621"/>
      <c r="I26" s="621"/>
      <c r="J26" s="621"/>
      <c r="K26" s="621"/>
      <c r="L26" s="621"/>
      <c r="M26" s="621"/>
      <c r="N26" s="621"/>
      <c r="O26" s="621"/>
      <c r="P26" s="621"/>
      <c r="Q26" s="622"/>
      <c r="R26" s="623" t="s">
        <v>122</v>
      </c>
      <c r="S26" s="624"/>
      <c r="T26" s="624"/>
      <c r="U26" s="624"/>
      <c r="V26" s="624"/>
      <c r="W26" s="624"/>
      <c r="X26" s="624"/>
      <c r="Y26" s="625"/>
      <c r="Z26" s="626" t="s">
        <v>122</v>
      </c>
      <c r="AA26" s="626"/>
      <c r="AB26" s="626"/>
      <c r="AC26" s="626"/>
      <c r="AD26" s="627" t="s">
        <v>122</v>
      </c>
      <c r="AE26" s="627"/>
      <c r="AF26" s="627"/>
      <c r="AG26" s="627"/>
      <c r="AH26" s="627"/>
      <c r="AI26" s="627"/>
      <c r="AJ26" s="627"/>
      <c r="AK26" s="627"/>
      <c r="AL26" s="628" t="s">
        <v>122</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265054</v>
      </c>
      <c r="CS26" s="624"/>
      <c r="CT26" s="624"/>
      <c r="CU26" s="624"/>
      <c r="CV26" s="624"/>
      <c r="CW26" s="624"/>
      <c r="CX26" s="624"/>
      <c r="CY26" s="625"/>
      <c r="CZ26" s="628">
        <v>5.8</v>
      </c>
      <c r="DA26" s="655"/>
      <c r="DB26" s="655"/>
      <c r="DC26" s="658"/>
      <c r="DD26" s="632">
        <v>255897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287</v>
      </c>
      <c r="C27" s="621"/>
      <c r="D27" s="621"/>
      <c r="E27" s="621"/>
      <c r="F27" s="621"/>
      <c r="G27" s="621"/>
      <c r="H27" s="621"/>
      <c r="I27" s="621"/>
      <c r="J27" s="621"/>
      <c r="K27" s="621"/>
      <c r="L27" s="621"/>
      <c r="M27" s="621"/>
      <c r="N27" s="621"/>
      <c r="O27" s="621"/>
      <c r="P27" s="621"/>
      <c r="Q27" s="622"/>
      <c r="R27" s="623">
        <v>23522</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245914</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170718</v>
      </c>
      <c r="CS27" s="653"/>
      <c r="CT27" s="653"/>
      <c r="CU27" s="653"/>
      <c r="CV27" s="653"/>
      <c r="CW27" s="653"/>
      <c r="CX27" s="653"/>
      <c r="CY27" s="654"/>
      <c r="CZ27" s="628">
        <v>3.8</v>
      </c>
      <c r="DA27" s="655"/>
      <c r="DB27" s="655"/>
      <c r="DC27" s="658"/>
      <c r="DD27" s="632">
        <v>66360</v>
      </c>
      <c r="DE27" s="653"/>
      <c r="DF27" s="653"/>
      <c r="DG27" s="653"/>
      <c r="DH27" s="653"/>
      <c r="DI27" s="653"/>
      <c r="DJ27" s="653"/>
      <c r="DK27" s="654"/>
      <c r="DL27" s="632">
        <v>35141</v>
      </c>
      <c r="DM27" s="653"/>
      <c r="DN27" s="653"/>
      <c r="DO27" s="653"/>
      <c r="DP27" s="653"/>
      <c r="DQ27" s="653"/>
      <c r="DR27" s="653"/>
      <c r="DS27" s="653"/>
      <c r="DT27" s="653"/>
      <c r="DU27" s="653"/>
      <c r="DV27" s="654"/>
      <c r="DW27" s="628">
        <v>1.7</v>
      </c>
      <c r="DX27" s="655"/>
      <c r="DY27" s="655"/>
      <c r="DZ27" s="655"/>
      <c r="EA27" s="655"/>
      <c r="EB27" s="655"/>
      <c r="EC27" s="656"/>
    </row>
    <row r="28" spans="2:133" ht="11.25" customHeight="1" x14ac:dyDescent="0.15">
      <c r="B28" s="620" t="s">
        <v>290</v>
      </c>
      <c r="C28" s="621"/>
      <c r="D28" s="621"/>
      <c r="E28" s="621"/>
      <c r="F28" s="621"/>
      <c r="G28" s="621"/>
      <c r="H28" s="621"/>
      <c r="I28" s="621"/>
      <c r="J28" s="621"/>
      <c r="K28" s="621"/>
      <c r="L28" s="621"/>
      <c r="M28" s="621"/>
      <c r="N28" s="621"/>
      <c r="O28" s="621"/>
      <c r="P28" s="621"/>
      <c r="Q28" s="622"/>
      <c r="R28" s="623">
        <v>26632</v>
      </c>
      <c r="S28" s="624"/>
      <c r="T28" s="624"/>
      <c r="U28" s="624"/>
      <c r="V28" s="624"/>
      <c r="W28" s="624"/>
      <c r="X28" s="624"/>
      <c r="Y28" s="625"/>
      <c r="Z28" s="626">
        <v>0.5</v>
      </c>
      <c r="AA28" s="626"/>
      <c r="AB28" s="626"/>
      <c r="AC28" s="626"/>
      <c r="AD28" s="627" t="s">
        <v>122</v>
      </c>
      <c r="AE28" s="627"/>
      <c r="AF28" s="627"/>
      <c r="AG28" s="627"/>
      <c r="AH28" s="627"/>
      <c r="AI28" s="627"/>
      <c r="AJ28" s="627"/>
      <c r="AK28" s="627"/>
      <c r="AL28" s="628" t="s">
        <v>122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479168</v>
      </c>
      <c r="CS28" s="624"/>
      <c r="CT28" s="624"/>
      <c r="CU28" s="624"/>
      <c r="CV28" s="624"/>
      <c r="CW28" s="624"/>
      <c r="CX28" s="624"/>
      <c r="CY28" s="625"/>
      <c r="CZ28" s="628">
        <v>10.6</v>
      </c>
      <c r="DA28" s="655"/>
      <c r="DB28" s="655"/>
      <c r="DC28" s="658"/>
      <c r="DD28" s="632">
        <v>479168</v>
      </c>
      <c r="DE28" s="624"/>
      <c r="DF28" s="624"/>
      <c r="DG28" s="624"/>
      <c r="DH28" s="624"/>
      <c r="DI28" s="624"/>
      <c r="DJ28" s="624"/>
      <c r="DK28" s="625"/>
      <c r="DL28" s="632">
        <v>479168</v>
      </c>
      <c r="DM28" s="624"/>
      <c r="DN28" s="624"/>
      <c r="DO28" s="624"/>
      <c r="DP28" s="624"/>
      <c r="DQ28" s="624"/>
      <c r="DR28" s="624"/>
      <c r="DS28" s="624"/>
      <c r="DT28" s="624"/>
      <c r="DU28" s="624"/>
      <c r="DV28" s="625"/>
      <c r="DW28" s="628">
        <v>23.3</v>
      </c>
      <c r="DX28" s="655"/>
      <c r="DY28" s="655"/>
      <c r="DZ28" s="655"/>
      <c r="EA28" s="655"/>
      <c r="EB28" s="655"/>
      <c r="EC28" s="656"/>
    </row>
    <row r="29" spans="2:133" ht="11.25" customHeight="1" x14ac:dyDescent="0.15">
      <c r="B29" s="620" t="s">
        <v>292</v>
      </c>
      <c r="C29" s="621"/>
      <c r="D29" s="621"/>
      <c r="E29" s="621"/>
      <c r="F29" s="621"/>
      <c r="G29" s="621"/>
      <c r="H29" s="621"/>
      <c r="I29" s="621"/>
      <c r="J29" s="621"/>
      <c r="K29" s="621"/>
      <c r="L29" s="621"/>
      <c r="M29" s="621"/>
      <c r="N29" s="621"/>
      <c r="O29" s="621"/>
      <c r="P29" s="621"/>
      <c r="Q29" s="622"/>
      <c r="R29" s="623">
        <v>1315</v>
      </c>
      <c r="S29" s="624"/>
      <c r="T29" s="624"/>
      <c r="U29" s="624"/>
      <c r="V29" s="624"/>
      <c r="W29" s="624"/>
      <c r="X29" s="624"/>
      <c r="Y29" s="625"/>
      <c r="Z29" s="626">
        <v>0</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479168</v>
      </c>
      <c r="CS29" s="653"/>
      <c r="CT29" s="653"/>
      <c r="CU29" s="653"/>
      <c r="CV29" s="653"/>
      <c r="CW29" s="653"/>
      <c r="CX29" s="653"/>
      <c r="CY29" s="654"/>
      <c r="CZ29" s="628">
        <v>10.6</v>
      </c>
      <c r="DA29" s="655"/>
      <c r="DB29" s="655"/>
      <c r="DC29" s="658"/>
      <c r="DD29" s="632">
        <v>479168</v>
      </c>
      <c r="DE29" s="653"/>
      <c r="DF29" s="653"/>
      <c r="DG29" s="653"/>
      <c r="DH29" s="653"/>
      <c r="DI29" s="653"/>
      <c r="DJ29" s="653"/>
      <c r="DK29" s="654"/>
      <c r="DL29" s="632">
        <v>479168</v>
      </c>
      <c r="DM29" s="653"/>
      <c r="DN29" s="653"/>
      <c r="DO29" s="653"/>
      <c r="DP29" s="653"/>
      <c r="DQ29" s="653"/>
      <c r="DR29" s="653"/>
      <c r="DS29" s="653"/>
      <c r="DT29" s="653"/>
      <c r="DU29" s="653"/>
      <c r="DV29" s="654"/>
      <c r="DW29" s="628">
        <v>23.3</v>
      </c>
      <c r="DX29" s="655"/>
      <c r="DY29" s="655"/>
      <c r="DZ29" s="655"/>
      <c r="EA29" s="655"/>
      <c r="EB29" s="655"/>
      <c r="EC29" s="656"/>
    </row>
    <row r="30" spans="2:133" ht="11.25" customHeight="1" x14ac:dyDescent="0.15">
      <c r="B30" s="620" t="s">
        <v>294</v>
      </c>
      <c r="C30" s="621"/>
      <c r="D30" s="621"/>
      <c r="E30" s="621"/>
      <c r="F30" s="621"/>
      <c r="G30" s="621"/>
      <c r="H30" s="621"/>
      <c r="I30" s="621"/>
      <c r="J30" s="621"/>
      <c r="K30" s="621"/>
      <c r="L30" s="621"/>
      <c r="M30" s="621"/>
      <c r="N30" s="621"/>
      <c r="O30" s="621"/>
      <c r="P30" s="621"/>
      <c r="Q30" s="622"/>
      <c r="R30" s="623">
        <v>669908</v>
      </c>
      <c r="S30" s="624"/>
      <c r="T30" s="624"/>
      <c r="U30" s="624"/>
      <c r="V30" s="624"/>
      <c r="W30" s="624"/>
      <c r="X30" s="624"/>
      <c r="Y30" s="625"/>
      <c r="Z30" s="626">
        <v>12.9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469639</v>
      </c>
      <c r="CS30" s="624"/>
      <c r="CT30" s="624"/>
      <c r="CU30" s="624"/>
      <c r="CV30" s="624"/>
      <c r="CW30" s="624"/>
      <c r="CX30" s="624"/>
      <c r="CY30" s="625"/>
      <c r="CZ30" s="628">
        <v>10.3</v>
      </c>
      <c r="DA30" s="655"/>
      <c r="DB30" s="655"/>
      <c r="DC30" s="658"/>
      <c r="DD30" s="632">
        <v>469639</v>
      </c>
      <c r="DE30" s="624"/>
      <c r="DF30" s="624"/>
      <c r="DG30" s="624"/>
      <c r="DH30" s="624"/>
      <c r="DI30" s="624"/>
      <c r="DJ30" s="624"/>
      <c r="DK30" s="625"/>
      <c r="DL30" s="632">
        <v>469639</v>
      </c>
      <c r="DM30" s="624"/>
      <c r="DN30" s="624"/>
      <c r="DO30" s="624"/>
      <c r="DP30" s="624"/>
      <c r="DQ30" s="624"/>
      <c r="DR30" s="624"/>
      <c r="DS30" s="624"/>
      <c r="DT30" s="624"/>
      <c r="DU30" s="624"/>
      <c r="DV30" s="625"/>
      <c r="DW30" s="628">
        <v>22.8</v>
      </c>
      <c r="DX30" s="655"/>
      <c r="DY30" s="655"/>
      <c r="DZ30" s="655"/>
      <c r="EA30" s="655"/>
      <c r="EB30" s="655"/>
      <c r="EC30" s="656"/>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99.9</v>
      </c>
      <c r="BH31" s="667"/>
      <c r="BI31" s="667"/>
      <c r="BJ31" s="667"/>
      <c r="BK31" s="667"/>
      <c r="BL31" s="667"/>
      <c r="BM31" s="618">
        <v>99.2</v>
      </c>
      <c r="BN31" s="667"/>
      <c r="BO31" s="667"/>
      <c r="BP31" s="667"/>
      <c r="BQ31" s="668"/>
      <c r="BR31" s="670">
        <v>99.9</v>
      </c>
      <c r="BS31" s="667"/>
      <c r="BT31" s="667"/>
      <c r="BU31" s="667"/>
      <c r="BV31" s="667"/>
      <c r="BW31" s="667"/>
      <c r="BX31" s="618">
        <v>99.3</v>
      </c>
      <c r="BY31" s="667"/>
      <c r="BZ31" s="667"/>
      <c r="CA31" s="667"/>
      <c r="CB31" s="668"/>
      <c r="CD31" s="663"/>
      <c r="CE31" s="664"/>
      <c r="CF31" s="620" t="s">
        <v>301</v>
      </c>
      <c r="CG31" s="621"/>
      <c r="CH31" s="621"/>
      <c r="CI31" s="621"/>
      <c r="CJ31" s="621"/>
      <c r="CK31" s="621"/>
      <c r="CL31" s="621"/>
      <c r="CM31" s="621"/>
      <c r="CN31" s="621"/>
      <c r="CO31" s="621"/>
      <c r="CP31" s="621"/>
      <c r="CQ31" s="622"/>
      <c r="CR31" s="623">
        <v>9529</v>
      </c>
      <c r="CS31" s="653"/>
      <c r="CT31" s="653"/>
      <c r="CU31" s="653"/>
      <c r="CV31" s="653"/>
      <c r="CW31" s="653"/>
      <c r="CX31" s="653"/>
      <c r="CY31" s="654"/>
      <c r="CZ31" s="628">
        <v>0.2</v>
      </c>
      <c r="DA31" s="655"/>
      <c r="DB31" s="655"/>
      <c r="DC31" s="658"/>
      <c r="DD31" s="632">
        <v>9529</v>
      </c>
      <c r="DE31" s="653"/>
      <c r="DF31" s="653"/>
      <c r="DG31" s="653"/>
      <c r="DH31" s="653"/>
      <c r="DI31" s="653"/>
      <c r="DJ31" s="653"/>
      <c r="DK31" s="654"/>
      <c r="DL31" s="632">
        <v>9529</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15">
      <c r="B32" s="620" t="s">
        <v>302</v>
      </c>
      <c r="C32" s="621"/>
      <c r="D32" s="621"/>
      <c r="E32" s="621"/>
      <c r="F32" s="621"/>
      <c r="G32" s="621"/>
      <c r="H32" s="621"/>
      <c r="I32" s="621"/>
      <c r="J32" s="621"/>
      <c r="K32" s="621"/>
      <c r="L32" s="621"/>
      <c r="M32" s="621"/>
      <c r="N32" s="621"/>
      <c r="O32" s="621"/>
      <c r="P32" s="621"/>
      <c r="Q32" s="622"/>
      <c r="R32" s="623">
        <v>190558</v>
      </c>
      <c r="S32" s="624"/>
      <c r="T32" s="624"/>
      <c r="U32" s="624"/>
      <c r="V32" s="624"/>
      <c r="W32" s="624"/>
      <c r="X32" s="624"/>
      <c r="Y32" s="625"/>
      <c r="Z32" s="626">
        <v>3.7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99.9</v>
      </c>
      <c r="BH32" s="653"/>
      <c r="BI32" s="653"/>
      <c r="BJ32" s="653"/>
      <c r="BK32" s="653"/>
      <c r="BL32" s="653"/>
      <c r="BM32" s="629">
        <v>99.9</v>
      </c>
      <c r="BN32" s="653"/>
      <c r="BO32" s="653"/>
      <c r="BP32" s="653"/>
      <c r="BQ32" s="669"/>
      <c r="BR32" s="680">
        <v>100</v>
      </c>
      <c r="BS32" s="653"/>
      <c r="BT32" s="653"/>
      <c r="BU32" s="653"/>
      <c r="BV32" s="653"/>
      <c r="BW32" s="653"/>
      <c r="BX32" s="629">
        <v>99.9</v>
      </c>
      <c r="BY32" s="653"/>
      <c r="BZ32" s="653"/>
      <c r="CA32" s="653"/>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306</v>
      </c>
      <c r="C33" s="621"/>
      <c r="D33" s="621"/>
      <c r="E33" s="621"/>
      <c r="F33" s="621"/>
      <c r="G33" s="621"/>
      <c r="H33" s="621"/>
      <c r="I33" s="621"/>
      <c r="J33" s="621"/>
      <c r="K33" s="621"/>
      <c r="L33" s="621"/>
      <c r="M33" s="621"/>
      <c r="N33" s="621"/>
      <c r="O33" s="621"/>
      <c r="P33" s="621"/>
      <c r="Q33" s="622"/>
      <c r="R33" s="623">
        <v>47684</v>
      </c>
      <c r="S33" s="624"/>
      <c r="T33" s="624"/>
      <c r="U33" s="624"/>
      <c r="V33" s="624"/>
      <c r="W33" s="624"/>
      <c r="X33" s="624"/>
      <c r="Y33" s="625"/>
      <c r="Z33" s="626">
        <v>0.9</v>
      </c>
      <c r="AA33" s="626"/>
      <c r="AB33" s="626"/>
      <c r="AC33" s="626"/>
      <c r="AD33" s="627">
        <v>1779</v>
      </c>
      <c r="AE33" s="627"/>
      <c r="AF33" s="627"/>
      <c r="AG33" s="627"/>
      <c r="AH33" s="627"/>
      <c r="AI33" s="627"/>
      <c r="AJ33" s="627"/>
      <c r="AK33" s="627"/>
      <c r="AL33" s="628">
        <v>0.1</v>
      </c>
      <c r="AM33" s="629"/>
      <c r="AN33" s="629"/>
      <c r="AO33" s="630"/>
      <c r="AP33" s="675"/>
      <c r="AQ33" s="676"/>
      <c r="AR33" s="676"/>
      <c r="AS33" s="676"/>
      <c r="AT33" s="679"/>
      <c r="AU33" s="207"/>
      <c r="AV33" s="207"/>
      <c r="AW33" s="207"/>
      <c r="AX33" s="644" t="s">
        <v>307</v>
      </c>
      <c r="AY33" s="645"/>
      <c r="AZ33" s="645"/>
      <c r="BA33" s="645"/>
      <c r="BB33" s="645"/>
      <c r="BC33" s="645"/>
      <c r="BD33" s="645"/>
      <c r="BE33" s="645"/>
      <c r="BF33" s="646"/>
      <c r="BG33" s="681">
        <v>99.8</v>
      </c>
      <c r="BH33" s="682"/>
      <c r="BI33" s="682"/>
      <c r="BJ33" s="682"/>
      <c r="BK33" s="682"/>
      <c r="BL33" s="682"/>
      <c r="BM33" s="683">
        <v>98.4</v>
      </c>
      <c r="BN33" s="682"/>
      <c r="BO33" s="682"/>
      <c r="BP33" s="682"/>
      <c r="BQ33" s="684"/>
      <c r="BR33" s="681">
        <v>99.9</v>
      </c>
      <c r="BS33" s="682"/>
      <c r="BT33" s="682"/>
      <c r="BU33" s="682"/>
      <c r="BV33" s="682"/>
      <c r="BW33" s="682"/>
      <c r="BX33" s="683">
        <v>98.5</v>
      </c>
      <c r="BY33" s="682"/>
      <c r="BZ33" s="682"/>
      <c r="CA33" s="682"/>
      <c r="CB33" s="684"/>
      <c r="CD33" s="620" t="s">
        <v>308</v>
      </c>
      <c r="CE33" s="621"/>
      <c r="CF33" s="621"/>
      <c r="CG33" s="621"/>
      <c r="CH33" s="621"/>
      <c r="CI33" s="621"/>
      <c r="CJ33" s="621"/>
      <c r="CK33" s="621"/>
      <c r="CL33" s="621"/>
      <c r="CM33" s="621"/>
      <c r="CN33" s="621"/>
      <c r="CO33" s="621"/>
      <c r="CP33" s="621"/>
      <c r="CQ33" s="622"/>
      <c r="CR33" s="623">
        <v>2327279</v>
      </c>
      <c r="CS33" s="653"/>
      <c r="CT33" s="653"/>
      <c r="CU33" s="653"/>
      <c r="CV33" s="653"/>
      <c r="CW33" s="653"/>
      <c r="CX33" s="653"/>
      <c r="CY33" s="654"/>
      <c r="CZ33" s="628">
        <v>51.3</v>
      </c>
      <c r="DA33" s="655"/>
      <c r="DB33" s="655"/>
      <c r="DC33" s="658"/>
      <c r="DD33" s="632">
        <v>1576814</v>
      </c>
      <c r="DE33" s="653"/>
      <c r="DF33" s="653"/>
      <c r="DG33" s="653"/>
      <c r="DH33" s="653"/>
      <c r="DI33" s="653"/>
      <c r="DJ33" s="653"/>
      <c r="DK33" s="654"/>
      <c r="DL33" s="632">
        <v>777372</v>
      </c>
      <c r="DM33" s="653"/>
      <c r="DN33" s="653"/>
      <c r="DO33" s="653"/>
      <c r="DP33" s="653"/>
      <c r="DQ33" s="653"/>
      <c r="DR33" s="653"/>
      <c r="DS33" s="653"/>
      <c r="DT33" s="653"/>
      <c r="DU33" s="653"/>
      <c r="DV33" s="654"/>
      <c r="DW33" s="628">
        <v>37.799999999999997</v>
      </c>
      <c r="DX33" s="655"/>
      <c r="DY33" s="655"/>
      <c r="DZ33" s="655"/>
      <c r="EA33" s="655"/>
      <c r="EB33" s="655"/>
      <c r="EC33" s="656"/>
    </row>
    <row r="34" spans="2:133" ht="11.25" customHeight="1" x14ac:dyDescent="0.15">
      <c r="B34" s="620" t="s">
        <v>309</v>
      </c>
      <c r="C34" s="621"/>
      <c r="D34" s="621"/>
      <c r="E34" s="621"/>
      <c r="F34" s="621"/>
      <c r="G34" s="621"/>
      <c r="H34" s="621"/>
      <c r="I34" s="621"/>
      <c r="J34" s="621"/>
      <c r="K34" s="621"/>
      <c r="L34" s="621"/>
      <c r="M34" s="621"/>
      <c r="N34" s="621"/>
      <c r="O34" s="621"/>
      <c r="P34" s="621"/>
      <c r="Q34" s="622"/>
      <c r="R34" s="623">
        <v>534790</v>
      </c>
      <c r="S34" s="624"/>
      <c r="T34" s="624"/>
      <c r="U34" s="624"/>
      <c r="V34" s="624"/>
      <c r="W34" s="624"/>
      <c r="X34" s="624"/>
      <c r="Y34" s="625"/>
      <c r="Z34" s="626">
        <v>10.3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885271</v>
      </c>
      <c r="CS34" s="624"/>
      <c r="CT34" s="624"/>
      <c r="CU34" s="624"/>
      <c r="CV34" s="624"/>
      <c r="CW34" s="624"/>
      <c r="CX34" s="624"/>
      <c r="CY34" s="625"/>
      <c r="CZ34" s="628">
        <v>19.5</v>
      </c>
      <c r="DA34" s="655"/>
      <c r="DB34" s="655"/>
      <c r="DC34" s="658"/>
      <c r="DD34" s="632">
        <v>679552</v>
      </c>
      <c r="DE34" s="624"/>
      <c r="DF34" s="624"/>
      <c r="DG34" s="624"/>
      <c r="DH34" s="624"/>
      <c r="DI34" s="624"/>
      <c r="DJ34" s="624"/>
      <c r="DK34" s="625"/>
      <c r="DL34" s="632">
        <v>302877</v>
      </c>
      <c r="DM34" s="624"/>
      <c r="DN34" s="624"/>
      <c r="DO34" s="624"/>
      <c r="DP34" s="624"/>
      <c r="DQ34" s="624"/>
      <c r="DR34" s="624"/>
      <c r="DS34" s="624"/>
      <c r="DT34" s="624"/>
      <c r="DU34" s="624"/>
      <c r="DV34" s="625"/>
      <c r="DW34" s="628">
        <v>14.7</v>
      </c>
      <c r="DX34" s="655"/>
      <c r="DY34" s="655"/>
      <c r="DZ34" s="655"/>
      <c r="EA34" s="655"/>
      <c r="EB34" s="655"/>
      <c r="EC34" s="656"/>
    </row>
    <row r="35" spans="2:133" ht="11.25" customHeight="1" x14ac:dyDescent="0.15">
      <c r="B35" s="620" t="s">
        <v>311</v>
      </c>
      <c r="C35" s="621"/>
      <c r="D35" s="621"/>
      <c r="E35" s="621"/>
      <c r="F35" s="621"/>
      <c r="G35" s="621"/>
      <c r="H35" s="621"/>
      <c r="I35" s="621"/>
      <c r="J35" s="621"/>
      <c r="K35" s="621"/>
      <c r="L35" s="621"/>
      <c r="M35" s="621"/>
      <c r="N35" s="621"/>
      <c r="O35" s="621"/>
      <c r="P35" s="621"/>
      <c r="Q35" s="622"/>
      <c r="R35" s="623">
        <v>328412</v>
      </c>
      <c r="S35" s="624"/>
      <c r="T35" s="624"/>
      <c r="U35" s="624"/>
      <c r="V35" s="624"/>
      <c r="W35" s="624"/>
      <c r="X35" s="624"/>
      <c r="Y35" s="625"/>
      <c r="Z35" s="626">
        <v>6.3</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47725</v>
      </c>
      <c r="CS35" s="653"/>
      <c r="CT35" s="653"/>
      <c r="CU35" s="653"/>
      <c r="CV35" s="653"/>
      <c r="CW35" s="653"/>
      <c r="CX35" s="653"/>
      <c r="CY35" s="654"/>
      <c r="CZ35" s="628">
        <v>1.1000000000000001</v>
      </c>
      <c r="DA35" s="655"/>
      <c r="DB35" s="655"/>
      <c r="DC35" s="658"/>
      <c r="DD35" s="632">
        <v>33402</v>
      </c>
      <c r="DE35" s="653"/>
      <c r="DF35" s="653"/>
      <c r="DG35" s="653"/>
      <c r="DH35" s="653"/>
      <c r="DI35" s="653"/>
      <c r="DJ35" s="653"/>
      <c r="DK35" s="654"/>
      <c r="DL35" s="632">
        <v>21149</v>
      </c>
      <c r="DM35" s="653"/>
      <c r="DN35" s="653"/>
      <c r="DO35" s="653"/>
      <c r="DP35" s="653"/>
      <c r="DQ35" s="653"/>
      <c r="DR35" s="653"/>
      <c r="DS35" s="653"/>
      <c r="DT35" s="653"/>
      <c r="DU35" s="653"/>
      <c r="DV35" s="654"/>
      <c r="DW35" s="628">
        <v>1</v>
      </c>
      <c r="DX35" s="655"/>
      <c r="DY35" s="655"/>
      <c r="DZ35" s="655"/>
      <c r="EA35" s="655"/>
      <c r="EB35" s="655"/>
      <c r="EC35" s="656"/>
    </row>
    <row r="36" spans="2:133" ht="11.25" customHeight="1" x14ac:dyDescent="0.15">
      <c r="B36" s="620" t="s">
        <v>315</v>
      </c>
      <c r="C36" s="621"/>
      <c r="D36" s="621"/>
      <c r="E36" s="621"/>
      <c r="F36" s="621"/>
      <c r="G36" s="621"/>
      <c r="H36" s="621"/>
      <c r="I36" s="621"/>
      <c r="J36" s="621"/>
      <c r="K36" s="621"/>
      <c r="L36" s="621"/>
      <c r="M36" s="621"/>
      <c r="N36" s="621"/>
      <c r="O36" s="621"/>
      <c r="P36" s="621"/>
      <c r="Q36" s="622"/>
      <c r="R36" s="623">
        <v>791720</v>
      </c>
      <c r="S36" s="624"/>
      <c r="T36" s="624"/>
      <c r="U36" s="624"/>
      <c r="V36" s="624"/>
      <c r="W36" s="624"/>
      <c r="X36" s="624"/>
      <c r="Y36" s="625"/>
      <c r="Z36" s="626">
        <v>15.2</v>
      </c>
      <c r="AA36" s="626"/>
      <c r="AB36" s="626"/>
      <c r="AC36" s="626"/>
      <c r="AD36" s="627" t="s">
        <v>122</v>
      </c>
      <c r="AE36" s="627"/>
      <c r="AF36" s="627"/>
      <c r="AG36" s="627"/>
      <c r="AH36" s="627"/>
      <c r="AI36" s="627"/>
      <c r="AJ36" s="627"/>
      <c r="AK36" s="627"/>
      <c r="AL36" s="628" t="s">
        <v>122</v>
      </c>
      <c r="AM36" s="629"/>
      <c r="AN36" s="629"/>
      <c r="AO36" s="630"/>
      <c r="AP36" s="210"/>
      <c r="AQ36" s="685" t="s">
        <v>316</v>
      </c>
      <c r="AR36" s="686"/>
      <c r="AS36" s="686"/>
      <c r="AT36" s="686"/>
      <c r="AU36" s="686"/>
      <c r="AV36" s="686"/>
      <c r="AW36" s="686"/>
      <c r="AX36" s="686"/>
      <c r="AY36" s="687"/>
      <c r="AZ36" s="612">
        <v>286231</v>
      </c>
      <c r="BA36" s="613"/>
      <c r="BB36" s="613"/>
      <c r="BC36" s="613"/>
      <c r="BD36" s="613"/>
      <c r="BE36" s="613"/>
      <c r="BF36" s="688"/>
      <c r="BG36" s="609" t="s">
        <v>317</v>
      </c>
      <c r="BH36" s="610"/>
      <c r="BI36" s="610"/>
      <c r="BJ36" s="610"/>
      <c r="BK36" s="610"/>
      <c r="BL36" s="610"/>
      <c r="BM36" s="610"/>
      <c r="BN36" s="610"/>
      <c r="BO36" s="610"/>
      <c r="BP36" s="610"/>
      <c r="BQ36" s="610"/>
      <c r="BR36" s="610"/>
      <c r="BS36" s="610"/>
      <c r="BT36" s="610"/>
      <c r="BU36" s="611"/>
      <c r="BV36" s="612">
        <v>10750</v>
      </c>
      <c r="BW36" s="613"/>
      <c r="BX36" s="613"/>
      <c r="BY36" s="613"/>
      <c r="BZ36" s="613"/>
      <c r="CA36" s="613"/>
      <c r="CB36" s="688"/>
      <c r="CD36" s="620" t="s">
        <v>318</v>
      </c>
      <c r="CE36" s="621"/>
      <c r="CF36" s="621"/>
      <c r="CG36" s="621"/>
      <c r="CH36" s="621"/>
      <c r="CI36" s="621"/>
      <c r="CJ36" s="621"/>
      <c r="CK36" s="621"/>
      <c r="CL36" s="621"/>
      <c r="CM36" s="621"/>
      <c r="CN36" s="621"/>
      <c r="CO36" s="621"/>
      <c r="CP36" s="621"/>
      <c r="CQ36" s="622"/>
      <c r="CR36" s="623">
        <v>590680</v>
      </c>
      <c r="CS36" s="624"/>
      <c r="CT36" s="624"/>
      <c r="CU36" s="624"/>
      <c r="CV36" s="624"/>
      <c r="CW36" s="624"/>
      <c r="CX36" s="624"/>
      <c r="CY36" s="625"/>
      <c r="CZ36" s="628">
        <v>13</v>
      </c>
      <c r="DA36" s="655"/>
      <c r="DB36" s="655"/>
      <c r="DC36" s="658"/>
      <c r="DD36" s="632">
        <v>400671</v>
      </c>
      <c r="DE36" s="624"/>
      <c r="DF36" s="624"/>
      <c r="DG36" s="624"/>
      <c r="DH36" s="624"/>
      <c r="DI36" s="624"/>
      <c r="DJ36" s="624"/>
      <c r="DK36" s="625"/>
      <c r="DL36" s="632">
        <v>268150</v>
      </c>
      <c r="DM36" s="624"/>
      <c r="DN36" s="624"/>
      <c r="DO36" s="624"/>
      <c r="DP36" s="624"/>
      <c r="DQ36" s="624"/>
      <c r="DR36" s="624"/>
      <c r="DS36" s="624"/>
      <c r="DT36" s="624"/>
      <c r="DU36" s="624"/>
      <c r="DV36" s="625"/>
      <c r="DW36" s="628">
        <v>13</v>
      </c>
      <c r="DX36" s="655"/>
      <c r="DY36" s="655"/>
      <c r="DZ36" s="655"/>
      <c r="EA36" s="655"/>
      <c r="EB36" s="655"/>
      <c r="EC36" s="656"/>
    </row>
    <row r="37" spans="2:133" ht="11.25" customHeight="1" x14ac:dyDescent="0.15">
      <c r="B37" s="620" t="s">
        <v>319</v>
      </c>
      <c r="C37" s="621"/>
      <c r="D37" s="621"/>
      <c r="E37" s="621"/>
      <c r="F37" s="621"/>
      <c r="G37" s="621"/>
      <c r="H37" s="621"/>
      <c r="I37" s="621"/>
      <c r="J37" s="621"/>
      <c r="K37" s="621"/>
      <c r="L37" s="621"/>
      <c r="M37" s="621"/>
      <c r="N37" s="621"/>
      <c r="O37" s="621"/>
      <c r="P37" s="621"/>
      <c r="Q37" s="622"/>
      <c r="R37" s="623">
        <v>72072</v>
      </c>
      <c r="S37" s="624"/>
      <c r="T37" s="624"/>
      <c r="U37" s="624"/>
      <c r="V37" s="624"/>
      <c r="W37" s="624"/>
      <c r="X37" s="624"/>
      <c r="Y37" s="625"/>
      <c r="Z37" s="626">
        <v>1.4</v>
      </c>
      <c r="AA37" s="626"/>
      <c r="AB37" s="626"/>
      <c r="AC37" s="626"/>
      <c r="AD37" s="627">
        <v>538</v>
      </c>
      <c r="AE37" s="627"/>
      <c r="AF37" s="627"/>
      <c r="AG37" s="627"/>
      <c r="AH37" s="627"/>
      <c r="AI37" s="627"/>
      <c r="AJ37" s="627"/>
      <c r="AK37" s="627"/>
      <c r="AL37" s="628">
        <v>0</v>
      </c>
      <c r="AM37" s="629"/>
      <c r="AN37" s="629"/>
      <c r="AO37" s="630"/>
      <c r="AQ37" s="689" t="s">
        <v>320</v>
      </c>
      <c r="AR37" s="690"/>
      <c r="AS37" s="690"/>
      <c r="AT37" s="690"/>
      <c r="AU37" s="690"/>
      <c r="AV37" s="690"/>
      <c r="AW37" s="690"/>
      <c r="AX37" s="690"/>
      <c r="AY37" s="691"/>
      <c r="AZ37" s="623">
        <v>81545</v>
      </c>
      <c r="BA37" s="624"/>
      <c r="BB37" s="624"/>
      <c r="BC37" s="624"/>
      <c r="BD37" s="653"/>
      <c r="BE37" s="653"/>
      <c r="BF37" s="669"/>
      <c r="BG37" s="620" t="s">
        <v>321</v>
      </c>
      <c r="BH37" s="621"/>
      <c r="BI37" s="621"/>
      <c r="BJ37" s="621"/>
      <c r="BK37" s="621"/>
      <c r="BL37" s="621"/>
      <c r="BM37" s="621"/>
      <c r="BN37" s="621"/>
      <c r="BO37" s="621"/>
      <c r="BP37" s="621"/>
      <c r="BQ37" s="621"/>
      <c r="BR37" s="621"/>
      <c r="BS37" s="621"/>
      <c r="BT37" s="621"/>
      <c r="BU37" s="622"/>
      <c r="BV37" s="623">
        <v>6653</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135182</v>
      </c>
      <c r="CS37" s="653"/>
      <c r="CT37" s="653"/>
      <c r="CU37" s="653"/>
      <c r="CV37" s="653"/>
      <c r="CW37" s="653"/>
      <c r="CX37" s="653"/>
      <c r="CY37" s="654"/>
      <c r="CZ37" s="628">
        <v>3</v>
      </c>
      <c r="DA37" s="655"/>
      <c r="DB37" s="655"/>
      <c r="DC37" s="658"/>
      <c r="DD37" s="632">
        <v>134418</v>
      </c>
      <c r="DE37" s="653"/>
      <c r="DF37" s="653"/>
      <c r="DG37" s="653"/>
      <c r="DH37" s="653"/>
      <c r="DI37" s="653"/>
      <c r="DJ37" s="653"/>
      <c r="DK37" s="654"/>
      <c r="DL37" s="632">
        <v>125936</v>
      </c>
      <c r="DM37" s="653"/>
      <c r="DN37" s="653"/>
      <c r="DO37" s="653"/>
      <c r="DP37" s="653"/>
      <c r="DQ37" s="653"/>
      <c r="DR37" s="653"/>
      <c r="DS37" s="653"/>
      <c r="DT37" s="653"/>
      <c r="DU37" s="653"/>
      <c r="DV37" s="654"/>
      <c r="DW37" s="628">
        <v>6.1</v>
      </c>
      <c r="DX37" s="655"/>
      <c r="DY37" s="655"/>
      <c r="DZ37" s="655"/>
      <c r="EA37" s="655"/>
      <c r="EB37" s="655"/>
      <c r="EC37" s="656"/>
    </row>
    <row r="38" spans="2:133" ht="11.25" customHeight="1" x14ac:dyDescent="0.15">
      <c r="B38" s="620" t="s">
        <v>323</v>
      </c>
      <c r="C38" s="621"/>
      <c r="D38" s="621"/>
      <c r="E38" s="621"/>
      <c r="F38" s="621"/>
      <c r="G38" s="621"/>
      <c r="H38" s="621"/>
      <c r="I38" s="621"/>
      <c r="J38" s="621"/>
      <c r="K38" s="621"/>
      <c r="L38" s="621"/>
      <c r="M38" s="621"/>
      <c r="N38" s="621"/>
      <c r="O38" s="621"/>
      <c r="P38" s="621"/>
      <c r="Q38" s="622"/>
      <c r="R38" s="623">
        <v>235997</v>
      </c>
      <c r="S38" s="624"/>
      <c r="T38" s="624"/>
      <c r="U38" s="624"/>
      <c r="V38" s="624"/>
      <c r="W38" s="624"/>
      <c r="X38" s="624"/>
      <c r="Y38" s="625"/>
      <c r="Z38" s="626">
        <v>4.5</v>
      </c>
      <c r="AA38" s="626"/>
      <c r="AB38" s="626"/>
      <c r="AC38" s="626"/>
      <c r="AD38" s="627" t="s">
        <v>122</v>
      </c>
      <c r="AE38" s="627"/>
      <c r="AF38" s="627"/>
      <c r="AG38" s="627"/>
      <c r="AH38" s="627"/>
      <c r="AI38" s="627"/>
      <c r="AJ38" s="627"/>
      <c r="AK38" s="627"/>
      <c r="AL38" s="628" t="s">
        <v>122</v>
      </c>
      <c r="AM38" s="629"/>
      <c r="AN38" s="629"/>
      <c r="AO38" s="630"/>
      <c r="AQ38" s="689" t="s">
        <v>324</v>
      </c>
      <c r="AR38" s="690"/>
      <c r="AS38" s="690"/>
      <c r="AT38" s="690"/>
      <c r="AU38" s="690"/>
      <c r="AV38" s="690"/>
      <c r="AW38" s="690"/>
      <c r="AX38" s="690"/>
      <c r="AY38" s="691"/>
      <c r="AZ38" s="623">
        <v>37969</v>
      </c>
      <c r="BA38" s="624"/>
      <c r="BB38" s="624"/>
      <c r="BC38" s="624"/>
      <c r="BD38" s="653"/>
      <c r="BE38" s="653"/>
      <c r="BF38" s="669"/>
      <c r="BG38" s="620" t="s">
        <v>325</v>
      </c>
      <c r="BH38" s="621"/>
      <c r="BI38" s="621"/>
      <c r="BJ38" s="621"/>
      <c r="BK38" s="621"/>
      <c r="BL38" s="621"/>
      <c r="BM38" s="621"/>
      <c r="BN38" s="621"/>
      <c r="BO38" s="621"/>
      <c r="BP38" s="621"/>
      <c r="BQ38" s="621"/>
      <c r="BR38" s="621"/>
      <c r="BS38" s="621"/>
      <c r="BT38" s="621"/>
      <c r="BU38" s="622"/>
      <c r="BV38" s="623">
        <v>280</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158857</v>
      </c>
      <c r="CS38" s="624"/>
      <c r="CT38" s="624"/>
      <c r="CU38" s="624"/>
      <c r="CV38" s="624"/>
      <c r="CW38" s="624"/>
      <c r="CX38" s="624"/>
      <c r="CY38" s="625"/>
      <c r="CZ38" s="628">
        <v>3.5</v>
      </c>
      <c r="DA38" s="655"/>
      <c r="DB38" s="655"/>
      <c r="DC38" s="658"/>
      <c r="DD38" s="632">
        <v>134441</v>
      </c>
      <c r="DE38" s="624"/>
      <c r="DF38" s="624"/>
      <c r="DG38" s="624"/>
      <c r="DH38" s="624"/>
      <c r="DI38" s="624"/>
      <c r="DJ38" s="624"/>
      <c r="DK38" s="625"/>
      <c r="DL38" s="632">
        <v>134435</v>
      </c>
      <c r="DM38" s="624"/>
      <c r="DN38" s="624"/>
      <c r="DO38" s="624"/>
      <c r="DP38" s="624"/>
      <c r="DQ38" s="624"/>
      <c r="DR38" s="624"/>
      <c r="DS38" s="624"/>
      <c r="DT38" s="624"/>
      <c r="DU38" s="624"/>
      <c r="DV38" s="625"/>
      <c r="DW38" s="628">
        <v>6.5</v>
      </c>
      <c r="DX38" s="655"/>
      <c r="DY38" s="655"/>
      <c r="DZ38" s="655"/>
      <c r="EA38" s="655"/>
      <c r="EB38" s="655"/>
      <c r="EC38" s="656"/>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328</v>
      </c>
      <c r="AR39" s="690"/>
      <c r="AS39" s="690"/>
      <c r="AT39" s="690"/>
      <c r="AU39" s="690"/>
      <c r="AV39" s="690"/>
      <c r="AW39" s="690"/>
      <c r="AX39" s="690"/>
      <c r="AY39" s="691"/>
      <c r="AZ39" s="623">
        <v>7860</v>
      </c>
      <c r="BA39" s="624"/>
      <c r="BB39" s="624"/>
      <c r="BC39" s="624"/>
      <c r="BD39" s="653"/>
      <c r="BE39" s="653"/>
      <c r="BF39" s="669"/>
      <c r="BG39" s="620" t="s">
        <v>329</v>
      </c>
      <c r="BH39" s="621"/>
      <c r="BI39" s="621"/>
      <c r="BJ39" s="621"/>
      <c r="BK39" s="621"/>
      <c r="BL39" s="621"/>
      <c r="BM39" s="621"/>
      <c r="BN39" s="621"/>
      <c r="BO39" s="621"/>
      <c r="BP39" s="621"/>
      <c r="BQ39" s="621"/>
      <c r="BR39" s="621"/>
      <c r="BS39" s="621"/>
      <c r="BT39" s="621"/>
      <c r="BU39" s="622"/>
      <c r="BV39" s="623">
        <v>432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567260</v>
      </c>
      <c r="CS39" s="653"/>
      <c r="CT39" s="653"/>
      <c r="CU39" s="653"/>
      <c r="CV39" s="653"/>
      <c r="CW39" s="653"/>
      <c r="CX39" s="653"/>
      <c r="CY39" s="654"/>
      <c r="CZ39" s="628">
        <v>12.5</v>
      </c>
      <c r="DA39" s="655"/>
      <c r="DB39" s="655"/>
      <c r="DC39" s="658"/>
      <c r="DD39" s="632">
        <v>271262</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331</v>
      </c>
      <c r="C40" s="621"/>
      <c r="D40" s="621"/>
      <c r="E40" s="621"/>
      <c r="F40" s="621"/>
      <c r="G40" s="621"/>
      <c r="H40" s="621"/>
      <c r="I40" s="621"/>
      <c r="J40" s="621"/>
      <c r="K40" s="621"/>
      <c r="L40" s="621"/>
      <c r="M40" s="621"/>
      <c r="N40" s="621"/>
      <c r="O40" s="621"/>
      <c r="P40" s="621"/>
      <c r="Q40" s="622"/>
      <c r="R40" s="623">
        <v>3497</v>
      </c>
      <c r="S40" s="624"/>
      <c r="T40" s="624"/>
      <c r="U40" s="624"/>
      <c r="V40" s="624"/>
      <c r="W40" s="624"/>
      <c r="X40" s="624"/>
      <c r="Y40" s="625"/>
      <c r="Z40" s="626">
        <v>0.1</v>
      </c>
      <c r="AA40" s="626"/>
      <c r="AB40" s="626"/>
      <c r="AC40" s="626"/>
      <c r="AD40" s="627" t="s">
        <v>122</v>
      </c>
      <c r="AE40" s="627"/>
      <c r="AF40" s="627"/>
      <c r="AG40" s="627"/>
      <c r="AH40" s="627"/>
      <c r="AI40" s="627"/>
      <c r="AJ40" s="627"/>
      <c r="AK40" s="627"/>
      <c r="AL40" s="628" t="s">
        <v>122</v>
      </c>
      <c r="AM40" s="629"/>
      <c r="AN40" s="629"/>
      <c r="AO40" s="630"/>
      <c r="AQ40" s="689" t="s">
        <v>332</v>
      </c>
      <c r="AR40" s="690"/>
      <c r="AS40" s="690"/>
      <c r="AT40" s="690"/>
      <c r="AU40" s="690"/>
      <c r="AV40" s="690"/>
      <c r="AW40" s="690"/>
      <c r="AX40" s="690"/>
      <c r="AY40" s="691"/>
      <c r="AZ40" s="623" t="s">
        <v>122</v>
      </c>
      <c r="BA40" s="624"/>
      <c r="BB40" s="624"/>
      <c r="BC40" s="624"/>
      <c r="BD40" s="653"/>
      <c r="BE40" s="653"/>
      <c r="BF40" s="669"/>
      <c r="BG40" s="673" t="s">
        <v>333</v>
      </c>
      <c r="BH40" s="674"/>
      <c r="BI40" s="674"/>
      <c r="BJ40" s="674"/>
      <c r="BK40" s="674"/>
      <c r="BL40" s="211"/>
      <c r="BM40" s="621" t="s">
        <v>334</v>
      </c>
      <c r="BN40" s="621"/>
      <c r="BO40" s="621"/>
      <c r="BP40" s="621"/>
      <c r="BQ40" s="621"/>
      <c r="BR40" s="621"/>
      <c r="BS40" s="621"/>
      <c r="BT40" s="621"/>
      <c r="BU40" s="622"/>
      <c r="BV40" s="623">
        <v>81</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77486</v>
      </c>
      <c r="CS40" s="624"/>
      <c r="CT40" s="624"/>
      <c r="CU40" s="624"/>
      <c r="CV40" s="624"/>
      <c r="CW40" s="624"/>
      <c r="CX40" s="624"/>
      <c r="CY40" s="625"/>
      <c r="CZ40" s="628">
        <v>1.7</v>
      </c>
      <c r="DA40" s="655"/>
      <c r="DB40" s="655"/>
      <c r="DC40" s="658"/>
      <c r="DD40" s="632">
        <v>57486</v>
      </c>
      <c r="DE40" s="624"/>
      <c r="DF40" s="624"/>
      <c r="DG40" s="624"/>
      <c r="DH40" s="624"/>
      <c r="DI40" s="624"/>
      <c r="DJ40" s="624"/>
      <c r="DK40" s="625"/>
      <c r="DL40" s="632">
        <v>50761</v>
      </c>
      <c r="DM40" s="624"/>
      <c r="DN40" s="624"/>
      <c r="DO40" s="624"/>
      <c r="DP40" s="624"/>
      <c r="DQ40" s="624"/>
      <c r="DR40" s="624"/>
      <c r="DS40" s="624"/>
      <c r="DT40" s="624"/>
      <c r="DU40" s="624"/>
      <c r="DV40" s="625"/>
      <c r="DW40" s="628">
        <v>2.5</v>
      </c>
      <c r="DX40" s="655"/>
      <c r="DY40" s="655"/>
      <c r="DZ40" s="655"/>
      <c r="EA40" s="655"/>
      <c r="EB40" s="655"/>
      <c r="EC40" s="656"/>
    </row>
    <row r="41" spans="2:133" ht="11.25" customHeight="1" x14ac:dyDescent="0.15">
      <c r="B41" s="644" t="s">
        <v>336</v>
      </c>
      <c r="C41" s="645"/>
      <c r="D41" s="645"/>
      <c r="E41" s="645"/>
      <c r="F41" s="645"/>
      <c r="G41" s="645"/>
      <c r="H41" s="645"/>
      <c r="I41" s="645"/>
      <c r="J41" s="645"/>
      <c r="K41" s="645"/>
      <c r="L41" s="645"/>
      <c r="M41" s="645"/>
      <c r="N41" s="645"/>
      <c r="O41" s="645"/>
      <c r="P41" s="645"/>
      <c r="Q41" s="646"/>
      <c r="R41" s="698">
        <v>5205367</v>
      </c>
      <c r="S41" s="699"/>
      <c r="T41" s="699"/>
      <c r="U41" s="699"/>
      <c r="V41" s="699"/>
      <c r="W41" s="699"/>
      <c r="X41" s="699"/>
      <c r="Y41" s="700"/>
      <c r="Z41" s="701">
        <v>100</v>
      </c>
      <c r="AA41" s="701"/>
      <c r="AB41" s="701"/>
      <c r="AC41" s="701"/>
      <c r="AD41" s="702">
        <v>2055704</v>
      </c>
      <c r="AE41" s="702"/>
      <c r="AF41" s="702"/>
      <c r="AG41" s="702"/>
      <c r="AH41" s="702"/>
      <c r="AI41" s="702"/>
      <c r="AJ41" s="702"/>
      <c r="AK41" s="702"/>
      <c r="AL41" s="703">
        <v>100</v>
      </c>
      <c r="AM41" s="683"/>
      <c r="AN41" s="683"/>
      <c r="AO41" s="704"/>
      <c r="AQ41" s="689" t="s">
        <v>337</v>
      </c>
      <c r="AR41" s="690"/>
      <c r="AS41" s="690"/>
      <c r="AT41" s="690"/>
      <c r="AU41" s="690"/>
      <c r="AV41" s="690"/>
      <c r="AW41" s="690"/>
      <c r="AX41" s="690"/>
      <c r="AY41" s="691"/>
      <c r="AZ41" s="623">
        <v>31702</v>
      </c>
      <c r="BA41" s="624"/>
      <c r="BB41" s="624"/>
      <c r="BC41" s="624"/>
      <c r="BD41" s="653"/>
      <c r="BE41" s="653"/>
      <c r="BF41" s="669"/>
      <c r="BG41" s="673"/>
      <c r="BH41" s="674"/>
      <c r="BI41" s="674"/>
      <c r="BJ41" s="674"/>
      <c r="BK41" s="674"/>
      <c r="BL41" s="211"/>
      <c r="BM41" s="621" t="s">
        <v>338</v>
      </c>
      <c r="BN41" s="621"/>
      <c r="BO41" s="621"/>
      <c r="BP41" s="621"/>
      <c r="BQ41" s="621"/>
      <c r="BR41" s="621"/>
      <c r="BS41" s="621"/>
      <c r="BT41" s="621"/>
      <c r="BU41" s="622"/>
      <c r="BV41" s="623">
        <v>5</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340</v>
      </c>
      <c r="AR42" s="706"/>
      <c r="AS42" s="706"/>
      <c r="AT42" s="706"/>
      <c r="AU42" s="706"/>
      <c r="AV42" s="706"/>
      <c r="AW42" s="706"/>
      <c r="AX42" s="706"/>
      <c r="AY42" s="707"/>
      <c r="AZ42" s="698">
        <v>127155</v>
      </c>
      <c r="BA42" s="699"/>
      <c r="BB42" s="699"/>
      <c r="BC42" s="699"/>
      <c r="BD42" s="682"/>
      <c r="BE42" s="682"/>
      <c r="BF42" s="684"/>
      <c r="BG42" s="675"/>
      <c r="BH42" s="676"/>
      <c r="BI42" s="676"/>
      <c r="BJ42" s="676"/>
      <c r="BK42" s="676"/>
      <c r="BL42" s="212"/>
      <c r="BM42" s="645" t="s">
        <v>341</v>
      </c>
      <c r="BN42" s="645"/>
      <c r="BO42" s="645"/>
      <c r="BP42" s="645"/>
      <c r="BQ42" s="645"/>
      <c r="BR42" s="645"/>
      <c r="BS42" s="645"/>
      <c r="BT42" s="645"/>
      <c r="BU42" s="646"/>
      <c r="BV42" s="698">
        <v>399</v>
      </c>
      <c r="BW42" s="699"/>
      <c r="BX42" s="699"/>
      <c r="BY42" s="699"/>
      <c r="BZ42" s="699"/>
      <c r="CA42" s="699"/>
      <c r="CB42" s="708"/>
      <c r="CD42" s="620" t="s">
        <v>342</v>
      </c>
      <c r="CE42" s="621"/>
      <c r="CF42" s="621"/>
      <c r="CG42" s="621"/>
      <c r="CH42" s="621"/>
      <c r="CI42" s="621"/>
      <c r="CJ42" s="621"/>
      <c r="CK42" s="621"/>
      <c r="CL42" s="621"/>
      <c r="CM42" s="621"/>
      <c r="CN42" s="621"/>
      <c r="CO42" s="621"/>
      <c r="CP42" s="621"/>
      <c r="CQ42" s="622"/>
      <c r="CR42" s="623">
        <v>989162</v>
      </c>
      <c r="CS42" s="653"/>
      <c r="CT42" s="653"/>
      <c r="CU42" s="653"/>
      <c r="CV42" s="653"/>
      <c r="CW42" s="653"/>
      <c r="CX42" s="653"/>
      <c r="CY42" s="654"/>
      <c r="CZ42" s="628">
        <v>21.8</v>
      </c>
      <c r="DA42" s="655"/>
      <c r="DB42" s="655"/>
      <c r="DC42" s="658"/>
      <c r="DD42" s="632">
        <v>203293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v>14625</v>
      </c>
      <c r="CS43" s="653"/>
      <c r="CT43" s="653"/>
      <c r="CU43" s="653"/>
      <c r="CV43" s="653"/>
      <c r="CW43" s="653"/>
      <c r="CX43" s="653"/>
      <c r="CY43" s="654"/>
      <c r="CZ43" s="628">
        <v>0.3</v>
      </c>
      <c r="DA43" s="655"/>
      <c r="DB43" s="655"/>
      <c r="DC43" s="658"/>
      <c r="DD43" s="632">
        <v>14625</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411834</v>
      </c>
      <c r="CS44" s="624"/>
      <c r="CT44" s="624"/>
      <c r="CU44" s="624"/>
      <c r="CV44" s="624"/>
      <c r="CW44" s="624"/>
      <c r="CX44" s="624"/>
      <c r="CY44" s="625"/>
      <c r="CZ44" s="628">
        <v>9.1</v>
      </c>
      <c r="DA44" s="629"/>
      <c r="DB44" s="629"/>
      <c r="DC44" s="635"/>
      <c r="DD44" s="632">
        <v>49088</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222098</v>
      </c>
      <c r="CS45" s="653"/>
      <c r="CT45" s="653"/>
      <c r="CU45" s="653"/>
      <c r="CV45" s="653"/>
      <c r="CW45" s="653"/>
      <c r="CX45" s="653"/>
      <c r="CY45" s="654"/>
      <c r="CZ45" s="628">
        <v>4.9000000000000004</v>
      </c>
      <c r="DA45" s="655"/>
      <c r="DB45" s="655"/>
      <c r="DC45" s="658"/>
      <c r="DD45" s="632">
        <v>9493</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187775</v>
      </c>
      <c r="CS46" s="624"/>
      <c r="CT46" s="624"/>
      <c r="CU46" s="624"/>
      <c r="CV46" s="624"/>
      <c r="CW46" s="624"/>
      <c r="CX46" s="624"/>
      <c r="CY46" s="625"/>
      <c r="CZ46" s="628">
        <v>4.0999999999999996</v>
      </c>
      <c r="DA46" s="629"/>
      <c r="DB46" s="629"/>
      <c r="DC46" s="635"/>
      <c r="DD46" s="632">
        <v>39248</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v>577328</v>
      </c>
      <c r="CS47" s="653"/>
      <c r="CT47" s="653"/>
      <c r="CU47" s="653"/>
      <c r="CV47" s="653"/>
      <c r="CW47" s="653"/>
      <c r="CX47" s="653"/>
      <c r="CY47" s="654"/>
      <c r="CZ47" s="628">
        <v>12.7</v>
      </c>
      <c r="DA47" s="655"/>
      <c r="DB47" s="655"/>
      <c r="DC47" s="658"/>
      <c r="DD47" s="632">
        <v>154205</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3"/>
      <c r="CD49" s="644" t="s">
        <v>352</v>
      </c>
      <c r="CE49" s="645"/>
      <c r="CF49" s="645"/>
      <c r="CG49" s="645"/>
      <c r="CH49" s="645"/>
      <c r="CI49" s="645"/>
      <c r="CJ49" s="645"/>
      <c r="CK49" s="645"/>
      <c r="CL49" s="645"/>
      <c r="CM49" s="645"/>
      <c r="CN49" s="645"/>
      <c r="CO49" s="645"/>
      <c r="CP49" s="645"/>
      <c r="CQ49" s="646"/>
      <c r="CR49" s="698">
        <v>4538372</v>
      </c>
      <c r="CS49" s="682"/>
      <c r="CT49" s="682"/>
      <c r="CU49" s="682"/>
      <c r="CV49" s="682"/>
      <c r="CW49" s="682"/>
      <c r="CX49" s="682"/>
      <c r="CY49" s="711"/>
      <c r="CZ49" s="703">
        <v>100</v>
      </c>
      <c r="DA49" s="712"/>
      <c r="DB49" s="712"/>
      <c r="DC49" s="713"/>
      <c r="DD49" s="714">
        <v>2815287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G6c5Ol4rSjMC3bSdz2xW8K8qDUgmI/vOUjt6W9Vt//lbdHaSmCJJzmBl+tYeTQj55SMVCRX7dt/MF6OuEpc5Q==" saltValue="ggooNeS/uldlFxVrKNcNv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04" zoomScale="70" zoomScaleNormal="25" zoomScaleSheetLayoutView="70" workbookViewId="0">
      <selection activeCell="AF95" sqref="AF95"/>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5214</v>
      </c>
      <c r="R7" s="753"/>
      <c r="S7" s="753"/>
      <c r="T7" s="753"/>
      <c r="U7" s="753"/>
      <c r="V7" s="753">
        <v>4539</v>
      </c>
      <c r="W7" s="753"/>
      <c r="X7" s="753"/>
      <c r="Y7" s="753"/>
      <c r="Z7" s="753"/>
      <c r="AA7" s="753">
        <v>675</v>
      </c>
      <c r="AB7" s="753"/>
      <c r="AC7" s="753"/>
      <c r="AD7" s="753"/>
      <c r="AE7" s="754"/>
      <c r="AF7" s="755">
        <v>642</v>
      </c>
      <c r="AG7" s="756"/>
      <c r="AH7" s="756"/>
      <c r="AI7" s="756"/>
      <c r="AJ7" s="757"/>
      <c r="AK7" s="758">
        <v>328</v>
      </c>
      <c r="AL7" s="759"/>
      <c r="AM7" s="759"/>
      <c r="AN7" s="759"/>
      <c r="AO7" s="759"/>
      <c r="AP7" s="759">
        <v>3346</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559</v>
      </c>
      <c r="BT7" s="747"/>
      <c r="BU7" s="747"/>
      <c r="BV7" s="747"/>
      <c r="BW7" s="747"/>
      <c r="BX7" s="747"/>
      <c r="BY7" s="747"/>
      <c r="BZ7" s="747"/>
      <c r="CA7" s="747"/>
      <c r="CB7" s="747"/>
      <c r="CC7" s="747"/>
      <c r="CD7" s="747"/>
      <c r="CE7" s="747"/>
      <c r="CF7" s="747"/>
      <c r="CG7" s="762"/>
      <c r="CH7" s="743">
        <v>3</v>
      </c>
      <c r="CI7" s="744"/>
      <c r="CJ7" s="744"/>
      <c r="CK7" s="744"/>
      <c r="CL7" s="745"/>
      <c r="CM7" s="743">
        <v>22</v>
      </c>
      <c r="CN7" s="744"/>
      <c r="CO7" s="744"/>
      <c r="CP7" s="744"/>
      <c r="CQ7" s="745"/>
      <c r="CR7" s="743">
        <v>75</v>
      </c>
      <c r="CS7" s="744"/>
      <c r="CT7" s="744"/>
      <c r="CU7" s="744"/>
      <c r="CV7" s="745"/>
      <c r="CW7" s="743" t="s">
        <v>561</v>
      </c>
      <c r="CX7" s="744"/>
      <c r="CY7" s="744"/>
      <c r="CZ7" s="744"/>
      <c r="DA7" s="745"/>
      <c r="DB7" s="743" t="s">
        <v>561</v>
      </c>
      <c r="DC7" s="744"/>
      <c r="DD7" s="744"/>
      <c r="DE7" s="744"/>
      <c r="DF7" s="745"/>
      <c r="DG7" s="743" t="s">
        <v>561</v>
      </c>
      <c r="DH7" s="744"/>
      <c r="DI7" s="744"/>
      <c r="DJ7" s="744"/>
      <c r="DK7" s="745"/>
      <c r="DL7" s="743" t="s">
        <v>561</v>
      </c>
      <c r="DM7" s="744"/>
      <c r="DN7" s="744"/>
      <c r="DO7" s="744"/>
      <c r="DP7" s="745"/>
      <c r="DQ7" s="743" t="s">
        <v>561</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560</v>
      </c>
      <c r="BT8" s="774"/>
      <c r="BU8" s="774"/>
      <c r="BV8" s="774"/>
      <c r="BW8" s="774"/>
      <c r="BX8" s="774"/>
      <c r="BY8" s="774"/>
      <c r="BZ8" s="774"/>
      <c r="CA8" s="774"/>
      <c r="CB8" s="774"/>
      <c r="CC8" s="774"/>
      <c r="CD8" s="774"/>
      <c r="CE8" s="774"/>
      <c r="CF8" s="774"/>
      <c r="CG8" s="775"/>
      <c r="CH8" s="776">
        <v>98</v>
      </c>
      <c r="CI8" s="777"/>
      <c r="CJ8" s="777"/>
      <c r="CK8" s="777"/>
      <c r="CL8" s="778"/>
      <c r="CM8" s="776">
        <v>110</v>
      </c>
      <c r="CN8" s="777"/>
      <c r="CO8" s="777"/>
      <c r="CP8" s="777"/>
      <c r="CQ8" s="778"/>
      <c r="CR8" s="776">
        <v>1</v>
      </c>
      <c r="CS8" s="777"/>
      <c r="CT8" s="777"/>
      <c r="CU8" s="777"/>
      <c r="CV8" s="778"/>
      <c r="CW8" s="776">
        <v>1</v>
      </c>
      <c r="CX8" s="777"/>
      <c r="CY8" s="777"/>
      <c r="CZ8" s="777"/>
      <c r="DA8" s="778"/>
      <c r="DB8" s="776">
        <v>1</v>
      </c>
      <c r="DC8" s="777"/>
      <c r="DD8" s="777"/>
      <c r="DE8" s="777"/>
      <c r="DF8" s="778"/>
      <c r="DG8" s="776" t="s">
        <v>561</v>
      </c>
      <c r="DH8" s="777"/>
      <c r="DI8" s="777"/>
      <c r="DJ8" s="777"/>
      <c r="DK8" s="778"/>
      <c r="DL8" s="776" t="s">
        <v>561</v>
      </c>
      <c r="DM8" s="777"/>
      <c r="DN8" s="777"/>
      <c r="DO8" s="777"/>
      <c r="DP8" s="778"/>
      <c r="DQ8" s="776" t="s">
        <v>561</v>
      </c>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5214</v>
      </c>
      <c r="R23" s="793"/>
      <c r="S23" s="793"/>
      <c r="T23" s="793"/>
      <c r="U23" s="793"/>
      <c r="V23" s="793">
        <v>4539</v>
      </c>
      <c r="W23" s="793"/>
      <c r="X23" s="793"/>
      <c r="Y23" s="793"/>
      <c r="Z23" s="793"/>
      <c r="AA23" s="793">
        <v>675</v>
      </c>
      <c r="AB23" s="793"/>
      <c r="AC23" s="793"/>
      <c r="AD23" s="793"/>
      <c r="AE23" s="794"/>
      <c r="AF23" s="795">
        <v>642</v>
      </c>
      <c r="AG23" s="793"/>
      <c r="AH23" s="793"/>
      <c r="AI23" s="793"/>
      <c r="AJ23" s="796"/>
      <c r="AK23" s="797"/>
      <c r="AL23" s="798"/>
      <c r="AM23" s="798"/>
      <c r="AN23" s="798"/>
      <c r="AO23" s="798"/>
      <c r="AP23" s="793">
        <v>3346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258</v>
      </c>
      <c r="R28" s="823"/>
      <c r="S28" s="823"/>
      <c r="T28" s="823"/>
      <c r="U28" s="823"/>
      <c r="V28" s="823">
        <v>247</v>
      </c>
      <c r="W28" s="823"/>
      <c r="X28" s="823"/>
      <c r="Y28" s="823"/>
      <c r="Z28" s="823"/>
      <c r="AA28" s="823">
        <v>11</v>
      </c>
      <c r="AB28" s="823"/>
      <c r="AC28" s="823"/>
      <c r="AD28" s="823"/>
      <c r="AE28" s="824"/>
      <c r="AF28" s="825">
        <v>11</v>
      </c>
      <c r="AG28" s="823"/>
      <c r="AH28" s="823"/>
      <c r="AI28" s="823"/>
      <c r="AJ28" s="826"/>
      <c r="AK28" s="827">
        <v>21</v>
      </c>
      <c r="AL28" s="828"/>
      <c r="AM28" s="828"/>
      <c r="AN28" s="828"/>
      <c r="AO28" s="828"/>
      <c r="AP28" s="828" t="s">
        <v>552</v>
      </c>
      <c r="AQ28" s="828"/>
      <c r="AR28" s="828"/>
      <c r="AS28" s="828"/>
      <c r="AT28" s="828"/>
      <c r="AU28" s="828" t="s">
        <v>552</v>
      </c>
      <c r="AV28" s="828"/>
      <c r="AW28" s="828"/>
      <c r="AX28" s="828"/>
      <c r="AY28" s="828"/>
      <c r="AZ28" s="829" t="s">
        <v>552</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10</v>
      </c>
      <c r="R29" s="784"/>
      <c r="S29" s="784"/>
      <c r="T29" s="784"/>
      <c r="U29" s="784"/>
      <c r="V29" s="784">
        <v>10</v>
      </c>
      <c r="W29" s="784"/>
      <c r="X29" s="784"/>
      <c r="Y29" s="784"/>
      <c r="Z29" s="784"/>
      <c r="AA29" s="784">
        <v>0</v>
      </c>
      <c r="AB29" s="784"/>
      <c r="AC29" s="784"/>
      <c r="AD29" s="784"/>
      <c r="AE29" s="785"/>
      <c r="AF29" s="786">
        <v>0</v>
      </c>
      <c r="AG29" s="787"/>
      <c r="AH29" s="787"/>
      <c r="AI29" s="787"/>
      <c r="AJ29" s="788"/>
      <c r="AK29" s="834">
        <v>6</v>
      </c>
      <c r="AL29" s="830"/>
      <c r="AM29" s="830"/>
      <c r="AN29" s="830"/>
      <c r="AO29" s="830"/>
      <c r="AP29" s="830" t="s">
        <v>552</v>
      </c>
      <c r="AQ29" s="830"/>
      <c r="AR29" s="830"/>
      <c r="AS29" s="830"/>
      <c r="AT29" s="830"/>
      <c r="AU29" s="830" t="s">
        <v>552</v>
      </c>
      <c r="AV29" s="830"/>
      <c r="AW29" s="830"/>
      <c r="AX29" s="830"/>
      <c r="AY29" s="830"/>
      <c r="AZ29" s="831" t="s">
        <v>552</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462</v>
      </c>
      <c r="R30" s="784"/>
      <c r="S30" s="784"/>
      <c r="T30" s="784"/>
      <c r="U30" s="784"/>
      <c r="V30" s="784">
        <v>431</v>
      </c>
      <c r="W30" s="784"/>
      <c r="X30" s="784"/>
      <c r="Y30" s="784"/>
      <c r="Z30" s="784"/>
      <c r="AA30" s="784">
        <v>31</v>
      </c>
      <c r="AB30" s="784"/>
      <c r="AC30" s="784"/>
      <c r="AD30" s="784"/>
      <c r="AE30" s="785"/>
      <c r="AF30" s="786">
        <v>31</v>
      </c>
      <c r="AG30" s="787"/>
      <c r="AH30" s="787"/>
      <c r="AI30" s="787"/>
      <c r="AJ30" s="788"/>
      <c r="AK30" s="834">
        <v>66</v>
      </c>
      <c r="AL30" s="830"/>
      <c r="AM30" s="830"/>
      <c r="AN30" s="830"/>
      <c r="AO30" s="830"/>
      <c r="AP30" s="830" t="s">
        <v>552</v>
      </c>
      <c r="AQ30" s="830"/>
      <c r="AR30" s="830"/>
      <c r="AS30" s="830"/>
      <c r="AT30" s="830"/>
      <c r="AU30" s="830" t="s">
        <v>552</v>
      </c>
      <c r="AV30" s="830"/>
      <c r="AW30" s="830"/>
      <c r="AX30" s="830"/>
      <c r="AY30" s="830"/>
      <c r="AZ30" s="831" t="s">
        <v>552</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45</v>
      </c>
      <c r="R31" s="784"/>
      <c r="S31" s="784"/>
      <c r="T31" s="784"/>
      <c r="U31" s="784"/>
      <c r="V31" s="784">
        <v>43</v>
      </c>
      <c r="W31" s="784"/>
      <c r="X31" s="784"/>
      <c r="Y31" s="784"/>
      <c r="Z31" s="784"/>
      <c r="AA31" s="784">
        <v>1</v>
      </c>
      <c r="AB31" s="784"/>
      <c r="AC31" s="784"/>
      <c r="AD31" s="784"/>
      <c r="AE31" s="785"/>
      <c r="AF31" s="786">
        <v>1</v>
      </c>
      <c r="AG31" s="787"/>
      <c r="AH31" s="787"/>
      <c r="AI31" s="787"/>
      <c r="AJ31" s="788"/>
      <c r="AK31" s="834">
        <v>17</v>
      </c>
      <c r="AL31" s="830"/>
      <c r="AM31" s="830"/>
      <c r="AN31" s="830"/>
      <c r="AO31" s="830"/>
      <c r="AP31" s="830" t="s">
        <v>552</v>
      </c>
      <c r="AQ31" s="830"/>
      <c r="AR31" s="830"/>
      <c r="AS31" s="830"/>
      <c r="AT31" s="830"/>
      <c r="AU31" s="830" t="s">
        <v>552</v>
      </c>
      <c r="AV31" s="830"/>
      <c r="AW31" s="830"/>
      <c r="AX31" s="830"/>
      <c r="AY31" s="830"/>
      <c r="AZ31" s="831" t="s">
        <v>552</v>
      </c>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69</v>
      </c>
      <c r="R32" s="784"/>
      <c r="S32" s="784"/>
      <c r="T32" s="784"/>
      <c r="U32" s="784"/>
      <c r="V32" s="784">
        <v>72</v>
      </c>
      <c r="W32" s="784"/>
      <c r="X32" s="784"/>
      <c r="Y32" s="784"/>
      <c r="Z32" s="784"/>
      <c r="AA32" s="784">
        <v>-3</v>
      </c>
      <c r="AB32" s="784"/>
      <c r="AC32" s="784"/>
      <c r="AD32" s="784"/>
      <c r="AE32" s="785"/>
      <c r="AF32" s="786">
        <v>11</v>
      </c>
      <c r="AG32" s="787"/>
      <c r="AH32" s="787"/>
      <c r="AI32" s="787"/>
      <c r="AJ32" s="788"/>
      <c r="AK32" s="834">
        <v>38</v>
      </c>
      <c r="AL32" s="830"/>
      <c r="AM32" s="830"/>
      <c r="AN32" s="830"/>
      <c r="AO32" s="830"/>
      <c r="AP32" s="830">
        <v>164</v>
      </c>
      <c r="AQ32" s="830"/>
      <c r="AR32" s="830"/>
      <c r="AS32" s="830"/>
      <c r="AT32" s="830"/>
      <c r="AU32" s="830">
        <v>113</v>
      </c>
      <c r="AV32" s="830"/>
      <c r="AW32" s="830"/>
      <c r="AX32" s="830"/>
      <c r="AY32" s="830"/>
      <c r="AZ32" s="831" t="s">
        <v>552</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105</v>
      </c>
      <c r="R33" s="784"/>
      <c r="S33" s="784"/>
      <c r="T33" s="784"/>
      <c r="U33" s="784"/>
      <c r="V33" s="784">
        <v>94</v>
      </c>
      <c r="W33" s="784"/>
      <c r="X33" s="784"/>
      <c r="Y33" s="784"/>
      <c r="Z33" s="784"/>
      <c r="AA33" s="784">
        <v>10</v>
      </c>
      <c r="AB33" s="784"/>
      <c r="AC33" s="784"/>
      <c r="AD33" s="784"/>
      <c r="AE33" s="785"/>
      <c r="AF33" s="786">
        <v>3</v>
      </c>
      <c r="AG33" s="787"/>
      <c r="AH33" s="787"/>
      <c r="AI33" s="787"/>
      <c r="AJ33" s="788"/>
      <c r="AK33" s="834">
        <v>82</v>
      </c>
      <c r="AL33" s="830"/>
      <c r="AM33" s="830"/>
      <c r="AN33" s="830"/>
      <c r="AO33" s="830"/>
      <c r="AP33" s="830">
        <v>231</v>
      </c>
      <c r="AQ33" s="830"/>
      <c r="AR33" s="830"/>
      <c r="AS33" s="830"/>
      <c r="AT33" s="830"/>
      <c r="AU33" s="830">
        <v>225</v>
      </c>
      <c r="AV33" s="830"/>
      <c r="AW33" s="830"/>
      <c r="AX33" s="830"/>
      <c r="AY33" s="830"/>
      <c r="AZ33" s="831" t="s">
        <v>552</v>
      </c>
      <c r="BA33" s="831"/>
      <c r="BB33" s="831"/>
      <c r="BC33" s="831"/>
      <c r="BD33" s="831"/>
      <c r="BE33" s="832" t="s">
        <v>394</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396</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397</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58</v>
      </c>
      <c r="AG63" s="844"/>
      <c r="AH63" s="844"/>
      <c r="AI63" s="844"/>
      <c r="AJ63" s="845"/>
      <c r="AK63" s="846"/>
      <c r="AL63" s="841"/>
      <c r="AM63" s="841"/>
      <c r="AN63" s="841"/>
      <c r="AO63" s="841"/>
      <c r="AP63" s="844">
        <v>395</v>
      </c>
      <c r="AQ63" s="844"/>
      <c r="AR63" s="844"/>
      <c r="AS63" s="844"/>
      <c r="AT63" s="844"/>
      <c r="AU63" s="844"/>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398</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399</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400</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553</v>
      </c>
      <c r="C68" s="870"/>
      <c r="D68" s="870"/>
      <c r="E68" s="870"/>
      <c r="F68" s="870"/>
      <c r="G68" s="870"/>
      <c r="H68" s="870"/>
      <c r="I68" s="870"/>
      <c r="J68" s="870"/>
      <c r="K68" s="870"/>
      <c r="L68" s="870"/>
      <c r="M68" s="870"/>
      <c r="N68" s="870"/>
      <c r="O68" s="870"/>
      <c r="P68" s="871"/>
      <c r="Q68" s="872">
        <v>4767</v>
      </c>
      <c r="R68" s="866"/>
      <c r="S68" s="866"/>
      <c r="T68" s="866"/>
      <c r="U68" s="866"/>
      <c r="V68" s="866">
        <v>4863</v>
      </c>
      <c r="W68" s="866"/>
      <c r="X68" s="866"/>
      <c r="Y68" s="866"/>
      <c r="Z68" s="866"/>
      <c r="AA68" s="866">
        <v>-96</v>
      </c>
      <c r="AB68" s="866"/>
      <c r="AC68" s="866"/>
      <c r="AD68" s="866"/>
      <c r="AE68" s="866"/>
      <c r="AF68" s="866">
        <v>3399</v>
      </c>
      <c r="AG68" s="866"/>
      <c r="AH68" s="866"/>
      <c r="AI68" s="866"/>
      <c r="AJ68" s="866"/>
      <c r="AK68" s="866">
        <v>0</v>
      </c>
      <c r="AL68" s="866"/>
      <c r="AM68" s="866"/>
      <c r="AN68" s="866"/>
      <c r="AO68" s="866"/>
      <c r="AP68" s="866">
        <v>114</v>
      </c>
      <c r="AQ68" s="866"/>
      <c r="AR68" s="866"/>
      <c r="AS68" s="866"/>
      <c r="AT68" s="866"/>
      <c r="AU68" s="866" t="s">
        <v>567</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554</v>
      </c>
      <c r="C69" s="874"/>
      <c r="D69" s="874"/>
      <c r="E69" s="874"/>
      <c r="F69" s="874"/>
      <c r="G69" s="874"/>
      <c r="H69" s="874"/>
      <c r="I69" s="874"/>
      <c r="J69" s="874"/>
      <c r="K69" s="874"/>
      <c r="L69" s="874"/>
      <c r="M69" s="874"/>
      <c r="N69" s="874"/>
      <c r="O69" s="874"/>
      <c r="P69" s="875"/>
      <c r="Q69" s="876">
        <v>1070</v>
      </c>
      <c r="R69" s="830"/>
      <c r="S69" s="830"/>
      <c r="T69" s="830"/>
      <c r="U69" s="830"/>
      <c r="V69" s="830">
        <v>1044</v>
      </c>
      <c r="W69" s="830"/>
      <c r="X69" s="830"/>
      <c r="Y69" s="830"/>
      <c r="Z69" s="830"/>
      <c r="AA69" s="830">
        <v>26</v>
      </c>
      <c r="AB69" s="830"/>
      <c r="AC69" s="830"/>
      <c r="AD69" s="830"/>
      <c r="AE69" s="830"/>
      <c r="AF69" s="830">
        <v>26</v>
      </c>
      <c r="AG69" s="830"/>
      <c r="AH69" s="830"/>
      <c r="AI69" s="830"/>
      <c r="AJ69" s="830"/>
      <c r="AK69" s="830" t="s">
        <v>552</v>
      </c>
      <c r="AL69" s="830"/>
      <c r="AM69" s="830"/>
      <c r="AN69" s="830"/>
      <c r="AO69" s="830"/>
      <c r="AP69" s="830">
        <v>1151</v>
      </c>
      <c r="AQ69" s="830"/>
      <c r="AR69" s="830"/>
      <c r="AS69" s="830"/>
      <c r="AT69" s="830"/>
      <c r="AU69" s="830">
        <v>125</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555</v>
      </c>
      <c r="C70" s="874"/>
      <c r="D70" s="874"/>
      <c r="E70" s="874"/>
      <c r="F70" s="874"/>
      <c r="G70" s="874"/>
      <c r="H70" s="874"/>
      <c r="I70" s="874"/>
      <c r="J70" s="874"/>
      <c r="K70" s="874"/>
      <c r="L70" s="874"/>
      <c r="M70" s="874"/>
      <c r="N70" s="874"/>
      <c r="O70" s="874"/>
      <c r="P70" s="875"/>
      <c r="Q70" s="876">
        <v>1799</v>
      </c>
      <c r="R70" s="830"/>
      <c r="S70" s="830"/>
      <c r="T70" s="830"/>
      <c r="U70" s="830"/>
      <c r="V70" s="830">
        <v>1532</v>
      </c>
      <c r="W70" s="830"/>
      <c r="X70" s="830"/>
      <c r="Y70" s="830"/>
      <c r="Z70" s="830"/>
      <c r="AA70" s="830">
        <v>267</v>
      </c>
      <c r="AB70" s="830"/>
      <c r="AC70" s="830"/>
      <c r="AD70" s="830"/>
      <c r="AE70" s="830"/>
      <c r="AF70" s="830">
        <v>267</v>
      </c>
      <c r="AG70" s="830"/>
      <c r="AH70" s="830"/>
      <c r="AI70" s="830"/>
      <c r="AJ70" s="830"/>
      <c r="AK70" s="830">
        <v>0</v>
      </c>
      <c r="AL70" s="830"/>
      <c r="AM70" s="830"/>
      <c r="AN70" s="830"/>
      <c r="AO70" s="830"/>
      <c r="AP70" s="830">
        <v>905</v>
      </c>
      <c r="AQ70" s="830"/>
      <c r="AR70" s="830"/>
      <c r="AS70" s="830"/>
      <c r="AT70" s="830"/>
      <c r="AU70" s="830">
        <v>15</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556</v>
      </c>
      <c r="C71" s="874"/>
      <c r="D71" s="874"/>
      <c r="E71" s="874"/>
      <c r="F71" s="874"/>
      <c r="G71" s="874"/>
      <c r="H71" s="874"/>
      <c r="I71" s="874"/>
      <c r="J71" s="874"/>
      <c r="K71" s="874"/>
      <c r="L71" s="874"/>
      <c r="M71" s="874"/>
      <c r="N71" s="874"/>
      <c r="O71" s="874"/>
      <c r="P71" s="875"/>
      <c r="Q71" s="876">
        <v>312</v>
      </c>
      <c r="R71" s="830"/>
      <c r="S71" s="830"/>
      <c r="T71" s="830"/>
      <c r="U71" s="830"/>
      <c r="V71" s="830">
        <v>290</v>
      </c>
      <c r="W71" s="830"/>
      <c r="X71" s="830"/>
      <c r="Y71" s="830"/>
      <c r="Z71" s="830"/>
      <c r="AA71" s="830">
        <v>22</v>
      </c>
      <c r="AB71" s="830"/>
      <c r="AC71" s="830"/>
      <c r="AD71" s="830"/>
      <c r="AE71" s="830"/>
      <c r="AF71" s="830">
        <v>22</v>
      </c>
      <c r="AG71" s="830"/>
      <c r="AH71" s="830"/>
      <c r="AI71" s="830"/>
      <c r="AJ71" s="830"/>
      <c r="AK71" s="830" t="s">
        <v>552</v>
      </c>
      <c r="AL71" s="830"/>
      <c r="AM71" s="830"/>
      <c r="AN71" s="830"/>
      <c r="AO71" s="830"/>
      <c r="AP71" s="830" t="s">
        <v>552</v>
      </c>
      <c r="AQ71" s="830"/>
      <c r="AR71" s="830"/>
      <c r="AS71" s="830"/>
      <c r="AT71" s="830"/>
      <c r="AU71" s="830" t="s">
        <v>552</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557</v>
      </c>
      <c r="C72" s="874"/>
      <c r="D72" s="874"/>
      <c r="E72" s="874"/>
      <c r="F72" s="874"/>
      <c r="G72" s="874"/>
      <c r="H72" s="874"/>
      <c r="I72" s="874"/>
      <c r="J72" s="874"/>
      <c r="K72" s="874"/>
      <c r="L72" s="874"/>
      <c r="M72" s="874"/>
      <c r="N72" s="874"/>
      <c r="O72" s="874"/>
      <c r="P72" s="875"/>
      <c r="Q72" s="876">
        <v>322367</v>
      </c>
      <c r="R72" s="830"/>
      <c r="S72" s="830"/>
      <c r="T72" s="830"/>
      <c r="U72" s="830"/>
      <c r="V72" s="830">
        <v>314740</v>
      </c>
      <c r="W72" s="830"/>
      <c r="X72" s="830"/>
      <c r="Y72" s="830"/>
      <c r="Z72" s="830"/>
      <c r="AA72" s="830">
        <v>7627</v>
      </c>
      <c r="AB72" s="830"/>
      <c r="AC72" s="830"/>
      <c r="AD72" s="830"/>
      <c r="AE72" s="830"/>
      <c r="AF72" s="830">
        <v>5417</v>
      </c>
      <c r="AG72" s="830"/>
      <c r="AH72" s="830"/>
      <c r="AI72" s="830"/>
      <c r="AJ72" s="830"/>
      <c r="AK72" s="830" t="s">
        <v>552</v>
      </c>
      <c r="AL72" s="830"/>
      <c r="AM72" s="830"/>
      <c r="AN72" s="830"/>
      <c r="AO72" s="830"/>
      <c r="AP72" s="830" t="s">
        <v>552</v>
      </c>
      <c r="AQ72" s="830"/>
      <c r="AR72" s="830"/>
      <c r="AS72" s="830"/>
      <c r="AT72" s="830"/>
      <c r="AU72" s="830" t="s">
        <v>552</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558</v>
      </c>
      <c r="C73" s="874"/>
      <c r="D73" s="874"/>
      <c r="E73" s="874"/>
      <c r="F73" s="874"/>
      <c r="G73" s="874"/>
      <c r="H73" s="874"/>
      <c r="I73" s="874"/>
      <c r="J73" s="874"/>
      <c r="K73" s="874"/>
      <c r="L73" s="874"/>
      <c r="M73" s="874"/>
      <c r="N73" s="874"/>
      <c r="O73" s="874"/>
      <c r="P73" s="875"/>
      <c r="Q73" s="876">
        <v>7064</v>
      </c>
      <c r="R73" s="830"/>
      <c r="S73" s="830"/>
      <c r="T73" s="830"/>
      <c r="U73" s="830"/>
      <c r="V73" s="830">
        <v>5999</v>
      </c>
      <c r="W73" s="830"/>
      <c r="X73" s="830"/>
      <c r="Y73" s="830"/>
      <c r="Z73" s="830"/>
      <c r="AA73" s="830">
        <v>1065</v>
      </c>
      <c r="AB73" s="830"/>
      <c r="AC73" s="830"/>
      <c r="AD73" s="830"/>
      <c r="AE73" s="830"/>
      <c r="AF73" s="830">
        <v>1065</v>
      </c>
      <c r="AG73" s="830"/>
      <c r="AH73" s="830"/>
      <c r="AI73" s="830"/>
      <c r="AJ73" s="830"/>
      <c r="AK73" s="830">
        <v>208</v>
      </c>
      <c r="AL73" s="830"/>
      <c r="AM73" s="830"/>
      <c r="AN73" s="830"/>
      <c r="AO73" s="830"/>
      <c r="AP73" s="830" t="s">
        <v>552</v>
      </c>
      <c r="AQ73" s="830"/>
      <c r="AR73" s="830"/>
      <c r="AS73" s="830"/>
      <c r="AT73" s="830"/>
      <c r="AU73" s="830" t="s">
        <v>552</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401</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10196</v>
      </c>
      <c r="AG88" s="844"/>
      <c r="AH88" s="844"/>
      <c r="AI88" s="844"/>
      <c r="AJ88" s="844"/>
      <c r="AK88" s="841"/>
      <c r="AL88" s="841"/>
      <c r="AM88" s="841"/>
      <c r="AN88" s="841"/>
      <c r="AO88" s="841"/>
      <c r="AP88" s="844">
        <v>2170</v>
      </c>
      <c r="AQ88" s="844"/>
      <c r="AR88" s="844"/>
      <c r="AS88" s="844"/>
      <c r="AT88" s="844"/>
      <c r="AU88" s="844">
        <v>140</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402</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76</v>
      </c>
      <c r="CS102" s="852"/>
      <c r="CT102" s="852"/>
      <c r="CU102" s="852"/>
      <c r="CV102" s="891"/>
      <c r="CW102" s="890">
        <v>1</v>
      </c>
      <c r="CX102" s="852"/>
      <c r="CY102" s="852"/>
      <c r="CZ102" s="852"/>
      <c r="DA102" s="891"/>
      <c r="DB102" s="890">
        <v>1</v>
      </c>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403</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404</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405</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406</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407</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408</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409</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410</v>
      </c>
      <c r="AB109" s="893"/>
      <c r="AC109" s="893"/>
      <c r="AD109" s="893"/>
      <c r="AE109" s="894"/>
      <c r="AF109" s="892" t="s">
        <v>411</v>
      </c>
      <c r="AG109" s="893"/>
      <c r="AH109" s="893"/>
      <c r="AI109" s="893"/>
      <c r="AJ109" s="894"/>
      <c r="AK109" s="892" t="s">
        <v>295</v>
      </c>
      <c r="AL109" s="893"/>
      <c r="AM109" s="893"/>
      <c r="AN109" s="893"/>
      <c r="AO109" s="894"/>
      <c r="AP109" s="892" t="s">
        <v>412</v>
      </c>
      <c r="AQ109" s="893"/>
      <c r="AR109" s="893"/>
      <c r="AS109" s="893"/>
      <c r="AT109" s="895"/>
      <c r="AU109" s="912" t="s">
        <v>409</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410</v>
      </c>
      <c r="BR109" s="893"/>
      <c r="BS109" s="893"/>
      <c r="BT109" s="893"/>
      <c r="BU109" s="894"/>
      <c r="BV109" s="892" t="s">
        <v>411</v>
      </c>
      <c r="BW109" s="893"/>
      <c r="BX109" s="893"/>
      <c r="BY109" s="893"/>
      <c r="BZ109" s="894"/>
      <c r="CA109" s="892" t="s">
        <v>295</v>
      </c>
      <c r="CB109" s="893"/>
      <c r="CC109" s="893"/>
      <c r="CD109" s="893"/>
      <c r="CE109" s="894"/>
      <c r="CF109" s="913" t="s">
        <v>412</v>
      </c>
      <c r="CG109" s="913"/>
      <c r="CH109" s="913"/>
      <c r="CI109" s="913"/>
      <c r="CJ109" s="913"/>
      <c r="CK109" s="892" t="s">
        <v>413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410</v>
      </c>
      <c r="DH109" s="893"/>
      <c r="DI109" s="893"/>
      <c r="DJ109" s="893"/>
      <c r="DK109" s="894"/>
      <c r="DL109" s="892" t="s">
        <v>411</v>
      </c>
      <c r="DM109" s="893"/>
      <c r="DN109" s="893"/>
      <c r="DO109" s="893"/>
      <c r="DP109" s="894"/>
      <c r="DQ109" s="892" t="s">
        <v>295</v>
      </c>
      <c r="DR109" s="893"/>
      <c r="DS109" s="893"/>
      <c r="DT109" s="893"/>
      <c r="DU109" s="894"/>
      <c r="DV109" s="892" t="s">
        <v>412</v>
      </c>
      <c r="DW109" s="893"/>
      <c r="DX109" s="893"/>
      <c r="DY109" s="893"/>
      <c r="DZ109" s="895"/>
    </row>
    <row r="110" spans="1:131" s="218" customFormat="1" ht="26.25" customHeight="1" x14ac:dyDescent="0.15">
      <c r="A110" s="896" t="s">
        <v>414</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424132</v>
      </c>
      <c r="AB110" s="900"/>
      <c r="AC110" s="900"/>
      <c r="AD110" s="900"/>
      <c r="AE110" s="901"/>
      <c r="AF110" s="902">
        <v>474391</v>
      </c>
      <c r="AG110" s="900"/>
      <c r="AH110" s="900"/>
      <c r="AI110" s="900"/>
      <c r="AJ110" s="901"/>
      <c r="AK110" s="902">
        <v>479168</v>
      </c>
      <c r="AL110" s="900"/>
      <c r="AM110" s="900"/>
      <c r="AN110" s="900"/>
      <c r="AO110" s="901"/>
      <c r="AP110" s="903">
        <v>28.2</v>
      </c>
      <c r="AQ110" s="904"/>
      <c r="AR110" s="904"/>
      <c r="AS110" s="904"/>
      <c r="AT110" s="905"/>
      <c r="AU110" s="906" t="s">
        <v>69</v>
      </c>
      <c r="AV110" s="907"/>
      <c r="AW110" s="907"/>
      <c r="AX110" s="907"/>
      <c r="AY110" s="907"/>
      <c r="AZ110" s="929" t="s">
        <v>415</v>
      </c>
      <c r="BA110" s="897"/>
      <c r="BB110" s="897"/>
      <c r="BC110" s="897"/>
      <c r="BD110" s="897"/>
      <c r="BE110" s="897"/>
      <c r="BF110" s="897"/>
      <c r="BG110" s="897"/>
      <c r="BH110" s="897"/>
      <c r="BI110" s="897"/>
      <c r="BJ110" s="897"/>
      <c r="BK110" s="897"/>
      <c r="BL110" s="897"/>
      <c r="BM110" s="897"/>
      <c r="BN110" s="897"/>
      <c r="BO110" s="897"/>
      <c r="BP110" s="898"/>
      <c r="BQ110" s="930">
        <v>3532739</v>
      </c>
      <c r="BR110" s="931"/>
      <c r="BS110" s="931"/>
      <c r="BT110" s="931"/>
      <c r="BU110" s="931"/>
      <c r="BV110" s="931">
        <v>3579700</v>
      </c>
      <c r="BW110" s="931"/>
      <c r="BX110" s="931"/>
      <c r="BY110" s="931"/>
      <c r="BZ110" s="931"/>
      <c r="CA110" s="931">
        <v>3346058</v>
      </c>
      <c r="CB110" s="931"/>
      <c r="CC110" s="931"/>
      <c r="CD110" s="931"/>
      <c r="CE110" s="931"/>
      <c r="CF110" s="944">
        <v>197.2</v>
      </c>
      <c r="CG110" s="945"/>
      <c r="CH110" s="945"/>
      <c r="CI110" s="945"/>
      <c r="CJ110" s="945"/>
      <c r="CK110" s="946" t="s">
        <v>416</v>
      </c>
      <c r="CL110" s="947"/>
      <c r="CM110" s="929" t="s">
        <v>417</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418</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419</v>
      </c>
      <c r="BA111" s="923"/>
      <c r="BB111" s="923"/>
      <c r="BC111" s="923"/>
      <c r="BD111" s="923"/>
      <c r="BE111" s="923"/>
      <c r="BF111" s="923"/>
      <c r="BG111" s="923"/>
      <c r="BH111" s="923"/>
      <c r="BI111" s="923"/>
      <c r="BJ111" s="923"/>
      <c r="BK111" s="923"/>
      <c r="BL111" s="923"/>
      <c r="BM111" s="923"/>
      <c r="BN111" s="923"/>
      <c r="BO111" s="923"/>
      <c r="BP111" s="924"/>
      <c r="BQ111" s="925">
        <v>10084</v>
      </c>
      <c r="BR111" s="926"/>
      <c r="BS111" s="926"/>
      <c r="BT111" s="926"/>
      <c r="BU111" s="926"/>
      <c r="BV111" s="926">
        <v>9136</v>
      </c>
      <c r="BW111" s="926"/>
      <c r="BX111" s="926"/>
      <c r="BY111" s="926"/>
      <c r="BZ111" s="926"/>
      <c r="CA111" s="926">
        <v>8189</v>
      </c>
      <c r="CB111" s="926"/>
      <c r="CC111" s="926"/>
      <c r="CD111" s="926"/>
      <c r="CE111" s="926"/>
      <c r="CF111" s="920">
        <v>0.5</v>
      </c>
      <c r="CG111" s="921"/>
      <c r="CH111" s="921"/>
      <c r="CI111" s="921"/>
      <c r="CJ111" s="921"/>
      <c r="CK111" s="948"/>
      <c r="CL111" s="949"/>
      <c r="CM111" s="922" t="s">
        <v>420</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421</v>
      </c>
      <c r="B112" s="953"/>
      <c r="C112" s="923" t="s">
        <v>422</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423</v>
      </c>
      <c r="BA112" s="923"/>
      <c r="BB112" s="923"/>
      <c r="BC112" s="923"/>
      <c r="BD112" s="923"/>
      <c r="BE112" s="923"/>
      <c r="BF112" s="923"/>
      <c r="BG112" s="923"/>
      <c r="BH112" s="923"/>
      <c r="BI112" s="923"/>
      <c r="BJ112" s="923"/>
      <c r="BK112" s="923"/>
      <c r="BL112" s="923"/>
      <c r="BM112" s="923"/>
      <c r="BN112" s="923"/>
      <c r="BO112" s="923"/>
      <c r="BP112" s="924"/>
      <c r="BQ112" s="925">
        <v>368141</v>
      </c>
      <c r="BR112" s="926"/>
      <c r="BS112" s="926"/>
      <c r="BT112" s="926"/>
      <c r="BU112" s="926"/>
      <c r="BV112" s="926">
        <v>361353</v>
      </c>
      <c r="BW112" s="926"/>
      <c r="BX112" s="926"/>
      <c r="BY112" s="926"/>
      <c r="BZ112" s="926"/>
      <c r="CA112" s="926">
        <v>338615</v>
      </c>
      <c r="CB112" s="926"/>
      <c r="CC112" s="926"/>
      <c r="CD112" s="926"/>
      <c r="CE112" s="926"/>
      <c r="CF112" s="920">
        <v>20</v>
      </c>
      <c r="CG112" s="921"/>
      <c r="CH112" s="921"/>
      <c r="CI112" s="921"/>
      <c r="CJ112" s="921"/>
      <c r="CK112" s="948"/>
      <c r="CL112" s="949"/>
      <c r="CM112" s="922" t="s">
        <v>424</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425</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63573</v>
      </c>
      <c r="AB113" s="938"/>
      <c r="AC113" s="938"/>
      <c r="AD113" s="938"/>
      <c r="AE113" s="939"/>
      <c r="AF113" s="940">
        <v>71228</v>
      </c>
      <c r="AG113" s="938"/>
      <c r="AH113" s="938"/>
      <c r="AI113" s="938"/>
      <c r="AJ113" s="939"/>
      <c r="AK113" s="940">
        <v>69151</v>
      </c>
      <c r="AL113" s="938"/>
      <c r="AM113" s="938"/>
      <c r="AN113" s="938"/>
      <c r="AO113" s="939"/>
      <c r="AP113" s="941">
        <v>4.0999999999999996</v>
      </c>
      <c r="AQ113" s="942"/>
      <c r="AR113" s="942"/>
      <c r="AS113" s="942"/>
      <c r="AT113" s="943"/>
      <c r="AU113" s="908"/>
      <c r="AV113" s="909"/>
      <c r="AW113" s="909"/>
      <c r="AX113" s="909"/>
      <c r="AY113" s="909"/>
      <c r="AZ113" s="922" t="s">
        <v>426</v>
      </c>
      <c r="BA113" s="923"/>
      <c r="BB113" s="923"/>
      <c r="BC113" s="923"/>
      <c r="BD113" s="923"/>
      <c r="BE113" s="923"/>
      <c r="BF113" s="923"/>
      <c r="BG113" s="923"/>
      <c r="BH113" s="923"/>
      <c r="BI113" s="923"/>
      <c r="BJ113" s="923"/>
      <c r="BK113" s="923"/>
      <c r="BL113" s="923"/>
      <c r="BM113" s="923"/>
      <c r="BN113" s="923"/>
      <c r="BO113" s="923"/>
      <c r="BP113" s="924"/>
      <c r="BQ113" s="925">
        <v>143235</v>
      </c>
      <c r="BR113" s="926"/>
      <c r="BS113" s="926"/>
      <c r="BT113" s="926"/>
      <c r="BU113" s="926"/>
      <c r="BV113" s="926">
        <v>150238</v>
      </c>
      <c r="BW113" s="926"/>
      <c r="BX113" s="926"/>
      <c r="BY113" s="926"/>
      <c r="BZ113" s="926"/>
      <c r="CA113" s="926">
        <v>140123</v>
      </c>
      <c r="CB113" s="926"/>
      <c r="CC113" s="926"/>
      <c r="CD113" s="926"/>
      <c r="CE113" s="926"/>
      <c r="CF113" s="920">
        <v>8.3000000000000007</v>
      </c>
      <c r="CG113" s="921"/>
      <c r="CH113" s="921"/>
      <c r="CI113" s="921"/>
      <c r="CJ113" s="921"/>
      <c r="CK113" s="948"/>
      <c r="CL113" s="949"/>
      <c r="CM113" s="922" t="s">
        <v>427</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428</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16411</v>
      </c>
      <c r="AB114" s="959"/>
      <c r="AC114" s="959"/>
      <c r="AD114" s="959"/>
      <c r="AE114" s="960"/>
      <c r="AF114" s="961">
        <v>17202</v>
      </c>
      <c r="AG114" s="959"/>
      <c r="AH114" s="959"/>
      <c r="AI114" s="959"/>
      <c r="AJ114" s="960"/>
      <c r="AK114" s="961">
        <v>15913</v>
      </c>
      <c r="AL114" s="959"/>
      <c r="AM114" s="959"/>
      <c r="AN114" s="959"/>
      <c r="AO114" s="960"/>
      <c r="AP114" s="962">
        <v>0.9</v>
      </c>
      <c r="AQ114" s="963"/>
      <c r="AR114" s="963"/>
      <c r="AS114" s="963"/>
      <c r="AT114" s="964"/>
      <c r="AU114" s="908"/>
      <c r="AV114" s="909"/>
      <c r="AW114" s="909"/>
      <c r="AX114" s="909"/>
      <c r="AY114" s="909"/>
      <c r="AZ114" s="922" t="s">
        <v>429</v>
      </c>
      <c r="BA114" s="923"/>
      <c r="BB114" s="923"/>
      <c r="BC114" s="923"/>
      <c r="BD114" s="923"/>
      <c r="BE114" s="923"/>
      <c r="BF114" s="923"/>
      <c r="BG114" s="923"/>
      <c r="BH114" s="923"/>
      <c r="BI114" s="923"/>
      <c r="BJ114" s="923"/>
      <c r="BK114" s="923"/>
      <c r="BL114" s="923"/>
      <c r="BM114" s="923"/>
      <c r="BN114" s="923"/>
      <c r="BO114" s="923"/>
      <c r="BP114" s="924"/>
      <c r="BQ114" s="925">
        <v>311194</v>
      </c>
      <c r="BR114" s="926"/>
      <c r="BS114" s="926"/>
      <c r="BT114" s="926"/>
      <c r="BU114" s="926"/>
      <c r="BV114" s="926">
        <v>405080</v>
      </c>
      <c r="BW114" s="926"/>
      <c r="BX114" s="926"/>
      <c r="BY114" s="926"/>
      <c r="BZ114" s="926"/>
      <c r="CA114" s="926">
        <v>367075</v>
      </c>
      <c r="CB114" s="926"/>
      <c r="CC114" s="926"/>
      <c r="CD114" s="926"/>
      <c r="CE114" s="926"/>
      <c r="CF114" s="920">
        <v>21.6</v>
      </c>
      <c r="CG114" s="921"/>
      <c r="CH114" s="921"/>
      <c r="CI114" s="921"/>
      <c r="CJ114" s="921"/>
      <c r="CK114" s="948"/>
      <c r="CL114" s="949"/>
      <c r="CM114" s="922" t="s">
        <v>430</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431</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881</v>
      </c>
      <c r="AB115" s="938"/>
      <c r="AC115" s="938"/>
      <c r="AD115" s="938"/>
      <c r="AE115" s="939"/>
      <c r="AF115" s="940">
        <v>948</v>
      </c>
      <c r="AG115" s="938"/>
      <c r="AH115" s="938"/>
      <c r="AI115" s="938"/>
      <c r="AJ115" s="939"/>
      <c r="AK115" s="940">
        <v>947</v>
      </c>
      <c r="AL115" s="938"/>
      <c r="AM115" s="938"/>
      <c r="AN115" s="938"/>
      <c r="AO115" s="939"/>
      <c r="AP115" s="941">
        <v>0.1</v>
      </c>
      <c r="AQ115" s="942"/>
      <c r="AR115" s="942"/>
      <c r="AS115" s="942"/>
      <c r="AT115" s="943"/>
      <c r="AU115" s="908"/>
      <c r="AV115" s="909"/>
      <c r="AW115" s="909"/>
      <c r="AX115" s="909"/>
      <c r="AY115" s="909"/>
      <c r="AZ115" s="922" t="s">
        <v>432</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433</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435</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436</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437</v>
      </c>
      <c r="Z117" s="894"/>
      <c r="AA117" s="978">
        <v>504997</v>
      </c>
      <c r="AB117" s="979"/>
      <c r="AC117" s="979"/>
      <c r="AD117" s="979"/>
      <c r="AE117" s="980"/>
      <c r="AF117" s="981">
        <v>563769</v>
      </c>
      <c r="AG117" s="979"/>
      <c r="AH117" s="979"/>
      <c r="AI117" s="979"/>
      <c r="AJ117" s="980"/>
      <c r="AK117" s="981">
        <v>565179</v>
      </c>
      <c r="AL117" s="979"/>
      <c r="AM117" s="979"/>
      <c r="AN117" s="979"/>
      <c r="AO117" s="980"/>
      <c r="AP117" s="982"/>
      <c r="AQ117" s="983"/>
      <c r="AR117" s="983"/>
      <c r="AS117" s="983"/>
      <c r="AT117" s="984"/>
      <c r="AU117" s="908"/>
      <c r="AV117" s="909"/>
      <c r="AW117" s="909"/>
      <c r="AX117" s="909"/>
      <c r="AY117" s="909"/>
      <c r="AZ117" s="974" t="s">
        <v>438</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439</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410</v>
      </c>
      <c r="AB118" s="893"/>
      <c r="AC118" s="893"/>
      <c r="AD118" s="893"/>
      <c r="AE118" s="894"/>
      <c r="AF118" s="892" t="s">
        <v>411</v>
      </c>
      <c r="AG118" s="893"/>
      <c r="AH118" s="893"/>
      <c r="AI118" s="893"/>
      <c r="AJ118" s="894"/>
      <c r="AK118" s="892" t="s">
        <v>295</v>
      </c>
      <c r="AL118" s="893"/>
      <c r="AM118" s="893"/>
      <c r="AN118" s="893"/>
      <c r="AO118" s="894"/>
      <c r="AP118" s="970" t="s">
        <v>412</v>
      </c>
      <c r="AQ118" s="971"/>
      <c r="AR118" s="971"/>
      <c r="AS118" s="971"/>
      <c r="AT118" s="972"/>
      <c r="AU118" s="908"/>
      <c r="AV118" s="909"/>
      <c r="AW118" s="909"/>
      <c r="AX118" s="909"/>
      <c r="AY118" s="909"/>
      <c r="AZ118" s="973" t="s">
        <v>440</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441</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7" t="s">
        <v>416</v>
      </c>
      <c r="B119" s="947"/>
      <c r="C119" s="929" t="s">
        <v>417</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442</v>
      </c>
      <c r="BP119" s="1005"/>
      <c r="BQ119" s="999">
        <v>4365393</v>
      </c>
      <c r="BR119" s="1000"/>
      <c r="BS119" s="1000"/>
      <c r="BT119" s="1000"/>
      <c r="BU119" s="1000"/>
      <c r="BV119" s="1000">
        <v>4505507</v>
      </c>
      <c r="BW119" s="1000"/>
      <c r="BX119" s="1000"/>
      <c r="BY119" s="1000"/>
      <c r="BZ119" s="1000"/>
      <c r="CA119" s="1000">
        <v>4200060</v>
      </c>
      <c r="CB119" s="1000"/>
      <c r="CC119" s="1000"/>
      <c r="CD119" s="1000"/>
      <c r="CE119" s="1000"/>
      <c r="CF119" s="1001"/>
      <c r="CG119" s="1002"/>
      <c r="CH119" s="1002"/>
      <c r="CI119" s="1002"/>
      <c r="CJ119" s="1003"/>
      <c r="CK119" s="950"/>
      <c r="CL119" s="951"/>
      <c r="CM119" s="973" t="s">
        <v>443</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v>10084</v>
      </c>
      <c r="DH119" s="986"/>
      <c r="DI119" s="986"/>
      <c r="DJ119" s="986"/>
      <c r="DK119" s="987"/>
      <c r="DL119" s="985">
        <v>9136</v>
      </c>
      <c r="DM119" s="986"/>
      <c r="DN119" s="986"/>
      <c r="DO119" s="986"/>
      <c r="DP119" s="987"/>
      <c r="DQ119" s="985">
        <v>8189</v>
      </c>
      <c r="DR119" s="986"/>
      <c r="DS119" s="986"/>
      <c r="DT119" s="986"/>
      <c r="DU119" s="987"/>
      <c r="DV119" s="988">
        <v>0.5</v>
      </c>
      <c r="DW119" s="989"/>
      <c r="DX119" s="989"/>
      <c r="DY119" s="989"/>
      <c r="DZ119" s="990"/>
    </row>
    <row r="120" spans="1:130" s="218" customFormat="1" ht="26.25" customHeight="1" x14ac:dyDescent="0.15">
      <c r="A120" s="1058"/>
      <c r="B120" s="949"/>
      <c r="C120" s="922" t="s">
        <v>420</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444</v>
      </c>
      <c r="AV120" s="992"/>
      <c r="AW120" s="992"/>
      <c r="AX120" s="992"/>
      <c r="AY120" s="993"/>
      <c r="AZ120" s="929" t="s">
        <v>445</v>
      </c>
      <c r="BA120" s="897"/>
      <c r="BB120" s="897"/>
      <c r="BC120" s="897"/>
      <c r="BD120" s="897"/>
      <c r="BE120" s="897"/>
      <c r="BF120" s="897"/>
      <c r="BG120" s="897"/>
      <c r="BH120" s="897"/>
      <c r="BI120" s="897"/>
      <c r="BJ120" s="897"/>
      <c r="BK120" s="897"/>
      <c r="BL120" s="897"/>
      <c r="BM120" s="897"/>
      <c r="BN120" s="897"/>
      <c r="BO120" s="897"/>
      <c r="BP120" s="898"/>
      <c r="BQ120" s="930">
        <v>4586807</v>
      </c>
      <c r="BR120" s="931"/>
      <c r="BS120" s="931"/>
      <c r="BT120" s="931"/>
      <c r="BU120" s="931"/>
      <c r="BV120" s="931">
        <v>4872446</v>
      </c>
      <c r="BW120" s="931"/>
      <c r="BX120" s="931"/>
      <c r="BY120" s="931"/>
      <c r="BZ120" s="931"/>
      <c r="CA120" s="931">
        <v>5123848</v>
      </c>
      <c r="CB120" s="931"/>
      <c r="CC120" s="931"/>
      <c r="CD120" s="931"/>
      <c r="CE120" s="931"/>
      <c r="CF120" s="944">
        <v>302</v>
      </c>
      <c r="CG120" s="945"/>
      <c r="CH120" s="945"/>
      <c r="CI120" s="945"/>
      <c r="CJ120" s="945"/>
      <c r="CK120" s="1006" t="s">
        <v>446</v>
      </c>
      <c r="CL120" s="1007"/>
      <c r="CM120" s="1007"/>
      <c r="CN120" s="1007"/>
      <c r="CO120" s="1008"/>
      <c r="CP120" s="1014" t="s">
        <v>447</v>
      </c>
      <c r="CQ120" s="1015"/>
      <c r="CR120" s="1015"/>
      <c r="CS120" s="1015"/>
      <c r="CT120" s="1015"/>
      <c r="CU120" s="1015"/>
      <c r="CV120" s="1015"/>
      <c r="CW120" s="1015"/>
      <c r="CX120" s="1015"/>
      <c r="CY120" s="1015"/>
      <c r="CZ120" s="1015"/>
      <c r="DA120" s="1015"/>
      <c r="DB120" s="1015"/>
      <c r="DC120" s="1015"/>
      <c r="DD120" s="1015"/>
      <c r="DE120" s="1015"/>
      <c r="DF120" s="1016"/>
      <c r="DG120" s="930" t="s">
        <v>122</v>
      </c>
      <c r="DH120" s="931"/>
      <c r="DI120" s="931"/>
      <c r="DJ120" s="931"/>
      <c r="DK120" s="931"/>
      <c r="DL120" s="931" t="s">
        <v>122</v>
      </c>
      <c r="DM120" s="931"/>
      <c r="DN120" s="931"/>
      <c r="DO120" s="931"/>
      <c r="DP120" s="931"/>
      <c r="DQ120" s="931">
        <v>225358</v>
      </c>
      <c r="DR120" s="931"/>
      <c r="DS120" s="931"/>
      <c r="DT120" s="931"/>
      <c r="DU120" s="931"/>
      <c r="DV120" s="932">
        <v>13.3</v>
      </c>
      <c r="DW120" s="932"/>
      <c r="DX120" s="932"/>
      <c r="DY120" s="932"/>
      <c r="DZ120" s="933"/>
    </row>
    <row r="121" spans="1:130" s="218" customFormat="1" ht="26.25" customHeight="1" x14ac:dyDescent="0.15">
      <c r="A121" s="1058"/>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450</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v>113257</v>
      </c>
      <c r="DR121" s="926"/>
      <c r="DS121" s="926"/>
      <c r="DT121" s="926"/>
      <c r="DU121" s="926"/>
      <c r="DV121" s="927">
        <v>6.7</v>
      </c>
      <c r="DW121" s="927"/>
      <c r="DX121" s="927"/>
      <c r="DY121" s="927"/>
      <c r="DZ121" s="928"/>
    </row>
    <row r="122" spans="1:130" s="218" customFormat="1" ht="26.25" customHeight="1" x14ac:dyDescent="0.15">
      <c r="A122" s="1058"/>
      <c r="B122" s="949"/>
      <c r="C122" s="922" t="s">
        <v>430</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3186432</v>
      </c>
      <c r="BR122" s="1000"/>
      <c r="BS122" s="1000"/>
      <c r="BT122" s="1000"/>
      <c r="BU122" s="1000"/>
      <c r="BV122" s="1000">
        <v>3169539</v>
      </c>
      <c r="BW122" s="1000"/>
      <c r="BX122" s="1000"/>
      <c r="BY122" s="1000"/>
      <c r="BZ122" s="1000"/>
      <c r="CA122" s="1000">
        <v>2983036</v>
      </c>
      <c r="CB122" s="1000"/>
      <c r="CC122" s="1000"/>
      <c r="CD122" s="1000"/>
      <c r="CE122" s="1000"/>
      <c r="CF122" s="1017">
        <v>175.8</v>
      </c>
      <c r="CG122" s="1018"/>
      <c r="CH122" s="1018"/>
      <c r="CI122" s="1018"/>
      <c r="CJ122" s="1018"/>
      <c r="CK122" s="1009"/>
      <c r="CL122" s="1010"/>
      <c r="CM122" s="1010"/>
      <c r="CN122" s="1010"/>
      <c r="CO122" s="1011"/>
      <c r="CP122" s="1019" t="s">
        <v>452</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8"/>
      <c r="B123" s="949"/>
      <c r="C123" s="922" t="s">
        <v>436</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453</v>
      </c>
      <c r="BP123" s="1005"/>
      <c r="BQ123" s="1064">
        <v>7773239</v>
      </c>
      <c r="BR123" s="1031"/>
      <c r="BS123" s="1031"/>
      <c r="BT123" s="1031"/>
      <c r="BU123" s="1031"/>
      <c r="BV123" s="1031">
        <v>8041985</v>
      </c>
      <c r="BW123" s="1031"/>
      <c r="BX123" s="1031"/>
      <c r="BY123" s="1031"/>
      <c r="BZ123" s="1031"/>
      <c r="CA123" s="1031">
        <v>8106884</v>
      </c>
      <c r="CB123" s="1031"/>
      <c r="CC123" s="1031"/>
      <c r="CD123" s="1031"/>
      <c r="CE123" s="1031"/>
      <c r="CF123" s="1001"/>
      <c r="CG123" s="1002"/>
      <c r="CH123" s="1002"/>
      <c r="CI123" s="1002"/>
      <c r="CJ123" s="1003"/>
      <c r="CK123" s="1009"/>
      <c r="CL123" s="1010"/>
      <c r="CM123" s="1010"/>
      <c r="CN123" s="1010"/>
      <c r="CO123" s="1011"/>
      <c r="CP123" s="1019" t="s">
        <v>454</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18" customFormat="1" ht="26.25" customHeight="1" thickBot="1" x14ac:dyDescent="0.2">
      <c r="A124" s="1058"/>
      <c r="B124" s="949"/>
      <c r="C124" s="922" t="s">
        <v>439</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455</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456</v>
      </c>
      <c r="CQ124" s="1020"/>
      <c r="CR124" s="1020"/>
      <c r="CS124" s="1020"/>
      <c r="CT124" s="1020"/>
      <c r="CU124" s="1020"/>
      <c r="CV124" s="1020"/>
      <c r="CW124" s="1020"/>
      <c r="CX124" s="1020"/>
      <c r="CY124" s="1020"/>
      <c r="CZ124" s="1020"/>
      <c r="DA124" s="1020"/>
      <c r="DB124" s="1020"/>
      <c r="DC124" s="1020"/>
      <c r="DD124" s="1020"/>
      <c r="DE124" s="1020"/>
      <c r="DF124" s="1021"/>
      <c r="DG124" s="1004">
        <v>368141</v>
      </c>
      <c r="DH124" s="986"/>
      <c r="DI124" s="986"/>
      <c r="DJ124" s="986"/>
      <c r="DK124" s="987"/>
      <c r="DL124" s="985">
        <v>361353</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8"/>
      <c r="B125" s="949"/>
      <c r="C125" s="922" t="s">
        <v>441</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457</v>
      </c>
      <c r="CL125" s="1007"/>
      <c r="CM125" s="1007"/>
      <c r="CN125" s="1007"/>
      <c r="CO125" s="1008"/>
      <c r="CP125" s="929" t="s">
        <v>458</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8"/>
      <c r="B126" s="949"/>
      <c r="C126" s="922" t="s">
        <v>443</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v>881</v>
      </c>
      <c r="AB126" s="959"/>
      <c r="AC126" s="959"/>
      <c r="AD126" s="959"/>
      <c r="AE126" s="960"/>
      <c r="AF126" s="961">
        <v>948</v>
      </c>
      <c r="AG126" s="959"/>
      <c r="AH126" s="959"/>
      <c r="AI126" s="959"/>
      <c r="AJ126" s="960"/>
      <c r="AK126" s="961">
        <v>947</v>
      </c>
      <c r="AL126" s="959"/>
      <c r="AM126" s="959"/>
      <c r="AN126" s="959"/>
      <c r="AO126" s="960"/>
      <c r="AP126" s="962">
        <v>0.1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459</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9"/>
      <c r="B127" s="951"/>
      <c r="C127" s="973" t="s">
        <v>460</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2" t="s">
        <v>461</v>
      </c>
      <c r="AY127" s="1033"/>
      <c r="AZ127" s="1033"/>
      <c r="BA127" s="1033"/>
      <c r="BB127" s="1033"/>
      <c r="BC127" s="1033"/>
      <c r="BD127" s="1033"/>
      <c r="BE127" s="1034"/>
      <c r="BF127" s="1035" t="s">
        <v>462</v>
      </c>
      <c r="BG127" s="1033"/>
      <c r="BH127" s="1033"/>
      <c r="BI127" s="1033"/>
      <c r="BJ127" s="1033"/>
      <c r="BK127" s="1033"/>
      <c r="BL127" s="1034"/>
      <c r="BM127" s="1035" t="s">
        <v>463</v>
      </c>
      <c r="BN127" s="1033"/>
      <c r="BO127" s="1033"/>
      <c r="BP127" s="1033"/>
      <c r="BQ127" s="1033"/>
      <c r="BR127" s="1033"/>
      <c r="BS127" s="1034"/>
      <c r="BT127" s="1035" t="s">
        <v>464</v>
      </c>
      <c r="BU127" s="1033"/>
      <c r="BV127" s="1033"/>
      <c r="BW127" s="1033"/>
      <c r="BX127" s="1033"/>
      <c r="BY127" s="1033"/>
      <c r="BZ127" s="1056"/>
      <c r="CA127" s="220"/>
      <c r="CB127" s="220"/>
      <c r="CC127" s="220"/>
      <c r="CD127" s="243"/>
      <c r="CE127" s="243"/>
      <c r="CF127" s="243"/>
      <c r="CG127" s="220"/>
      <c r="CH127" s="220"/>
      <c r="CI127" s="220"/>
      <c r="CJ127" s="242"/>
      <c r="CK127" s="1023"/>
      <c r="CL127" s="1010"/>
      <c r="CM127" s="1010"/>
      <c r="CN127" s="1010"/>
      <c r="CO127" s="1011"/>
      <c r="CP127" s="922" t="s">
        <v>465</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2" t="s">
        <v>466</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467</v>
      </c>
      <c r="X128" s="1044"/>
      <c r="Y128" s="1044"/>
      <c r="Z128" s="1045"/>
      <c r="AA128" s="1046" t="s">
        <v>122</v>
      </c>
      <c r="AB128" s="1047"/>
      <c r="AC128" s="1047"/>
      <c r="AD128" s="1047"/>
      <c r="AE128" s="1048"/>
      <c r="AF128" s="1049" t="s">
        <v>122</v>
      </c>
      <c r="AG128" s="1047"/>
      <c r="AH128" s="1047"/>
      <c r="AI128" s="1047"/>
      <c r="AJ128" s="1048"/>
      <c r="AK128" s="1049" t="s">
        <v>122</v>
      </c>
      <c r="AL128" s="1047"/>
      <c r="AM128" s="1047"/>
      <c r="AN128" s="1047"/>
      <c r="AO128" s="1048"/>
      <c r="AP128" s="1050"/>
      <c r="AQ128" s="1051"/>
      <c r="AR128" s="1051"/>
      <c r="AS128" s="1051"/>
      <c r="AT128" s="1052"/>
      <c r="AU128" s="220"/>
      <c r="AV128" s="220"/>
      <c r="AW128" s="220"/>
      <c r="AX128" s="896" t="s">
        <v>468</v>
      </c>
      <c r="AY128" s="897"/>
      <c r="AZ128" s="897"/>
      <c r="BA128" s="897"/>
      <c r="BB128" s="897"/>
      <c r="BC128" s="897"/>
      <c r="BD128" s="897"/>
      <c r="BE128" s="898"/>
      <c r="BF128" s="1053" t="s">
        <v>122</v>
      </c>
      <c r="BG128" s="1054"/>
      <c r="BH128" s="1054"/>
      <c r="BI128" s="1054"/>
      <c r="BJ128" s="1054"/>
      <c r="BK128" s="1054"/>
      <c r="BL128" s="1055"/>
      <c r="BM128" s="1053">
        <v>15</v>
      </c>
      <c r="BN128" s="1054"/>
      <c r="BO128" s="1054"/>
      <c r="BP128" s="1054"/>
      <c r="BQ128" s="1054"/>
      <c r="BR128" s="1054"/>
      <c r="BS128" s="1055"/>
      <c r="BT128" s="1053">
        <v>20</v>
      </c>
      <c r="BU128" s="1054"/>
      <c r="BV128" s="1054"/>
      <c r="BW128" s="1054"/>
      <c r="BX128" s="1054"/>
      <c r="BY128" s="1054"/>
      <c r="BZ128" s="1076"/>
      <c r="CA128" s="243"/>
      <c r="CB128" s="243"/>
      <c r="CC128" s="243"/>
      <c r="CD128" s="243"/>
      <c r="CE128" s="243"/>
      <c r="CF128" s="243"/>
      <c r="CG128" s="220"/>
      <c r="CH128" s="220"/>
      <c r="CI128" s="220"/>
      <c r="CJ128" s="242"/>
      <c r="CK128" s="1024"/>
      <c r="CL128" s="1025"/>
      <c r="CM128" s="1025"/>
      <c r="CN128" s="1025"/>
      <c r="CO128" s="1026"/>
      <c r="CP128" s="1036" t="s">
        <v>469</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470</v>
      </c>
      <c r="X129" s="1071"/>
      <c r="Y129" s="1071"/>
      <c r="Z129" s="1072"/>
      <c r="AA129" s="958">
        <v>1977635</v>
      </c>
      <c r="AB129" s="959"/>
      <c r="AC129" s="959"/>
      <c r="AD129" s="959"/>
      <c r="AE129" s="960"/>
      <c r="AF129" s="961">
        <v>1994182</v>
      </c>
      <c r="AG129" s="959"/>
      <c r="AH129" s="959"/>
      <c r="AI129" s="959"/>
      <c r="AJ129" s="960"/>
      <c r="AK129" s="961">
        <v>2047796</v>
      </c>
      <c r="AL129" s="959"/>
      <c r="AM129" s="959"/>
      <c r="AN129" s="959"/>
      <c r="AO129" s="960"/>
      <c r="AP129" s="1073"/>
      <c r="AQ129" s="1074"/>
      <c r="AR129" s="1074"/>
      <c r="AS129" s="1074"/>
      <c r="AT129" s="1075"/>
      <c r="AU129" s="221"/>
      <c r="AV129" s="221"/>
      <c r="AW129" s="221"/>
      <c r="AX129" s="1065" t="s">
        <v>471</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472</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473</v>
      </c>
      <c r="X130" s="1071"/>
      <c r="Y130" s="1071"/>
      <c r="Z130" s="1072"/>
      <c r="AA130" s="958">
        <v>328248</v>
      </c>
      <c r="AB130" s="959"/>
      <c r="AC130" s="959"/>
      <c r="AD130" s="959"/>
      <c r="AE130" s="960"/>
      <c r="AF130" s="961">
        <v>346712</v>
      </c>
      <c r="AG130" s="959"/>
      <c r="AH130" s="959"/>
      <c r="AI130" s="959"/>
      <c r="AJ130" s="960"/>
      <c r="AK130" s="961">
        <v>351155</v>
      </c>
      <c r="AL130" s="959"/>
      <c r="AM130" s="959"/>
      <c r="AN130" s="959"/>
      <c r="AO130" s="960"/>
      <c r="AP130" s="1073"/>
      <c r="AQ130" s="1074"/>
      <c r="AR130" s="1074"/>
      <c r="AS130" s="1074"/>
      <c r="AT130" s="1075"/>
      <c r="AU130" s="221"/>
      <c r="AV130" s="221"/>
      <c r="AW130" s="221"/>
      <c r="AX130" s="1065" t="s">
        <v>474</v>
      </c>
      <c r="AY130" s="923"/>
      <c r="AZ130" s="923"/>
      <c r="BA130" s="923"/>
      <c r="BB130" s="923"/>
      <c r="BC130" s="923"/>
      <c r="BD130" s="923"/>
      <c r="BE130" s="924"/>
      <c r="BF130" s="1101">
        <v>12.1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475</v>
      </c>
      <c r="X131" s="1108"/>
      <c r="Y131" s="1108"/>
      <c r="Z131" s="1109"/>
      <c r="AA131" s="1004">
        <v>1649387</v>
      </c>
      <c r="AB131" s="986"/>
      <c r="AC131" s="986"/>
      <c r="AD131" s="986"/>
      <c r="AE131" s="987"/>
      <c r="AF131" s="985">
        <v>1647470</v>
      </c>
      <c r="AG131" s="986"/>
      <c r="AH131" s="986"/>
      <c r="AI131" s="986"/>
      <c r="AJ131" s="987"/>
      <c r="AK131" s="985">
        <v>1696641</v>
      </c>
      <c r="AL131" s="986"/>
      <c r="AM131" s="986"/>
      <c r="AN131" s="986"/>
      <c r="AO131" s="987"/>
      <c r="AP131" s="1110"/>
      <c r="AQ131" s="1111"/>
      <c r="AR131" s="1111"/>
      <c r="AS131" s="1111"/>
      <c r="AT131" s="1112"/>
      <c r="AU131" s="221"/>
      <c r="AV131" s="221"/>
      <c r="AW131" s="221"/>
      <c r="AX131" s="1083" t="s">
        <v>476</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477</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478</v>
      </c>
      <c r="W132" s="1094"/>
      <c r="X132" s="1094"/>
      <c r="Y132" s="1094"/>
      <c r="Z132" s="1095"/>
      <c r="AA132" s="1096">
        <v>10.716041779999999</v>
      </c>
      <c r="AB132" s="1097"/>
      <c r="AC132" s="1097"/>
      <c r="AD132" s="1097"/>
      <c r="AE132" s="1098"/>
      <c r="AF132" s="1099">
        <v>13.175171629999999</v>
      </c>
      <c r="AG132" s="1097"/>
      <c r="AH132" s="1097"/>
      <c r="AI132" s="1097"/>
      <c r="AJ132" s="1098"/>
      <c r="AK132" s="1099">
        <v>12.61457197</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479</v>
      </c>
      <c r="W133" s="1077"/>
      <c r="X133" s="1077"/>
      <c r="Y133" s="1077"/>
      <c r="Z133" s="1078"/>
      <c r="AA133" s="1079">
        <v>11</v>
      </c>
      <c r="AB133" s="1080"/>
      <c r="AC133" s="1080"/>
      <c r="AD133" s="1080"/>
      <c r="AE133" s="1081"/>
      <c r="AF133" s="1079">
        <v>11.7</v>
      </c>
      <c r="AG133" s="1080"/>
      <c r="AH133" s="1080"/>
      <c r="AI133" s="1080"/>
      <c r="AJ133" s="1081"/>
      <c r="AK133" s="1079">
        <v>12.1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yDVy6OIwVYP92LoaRpV5vcBJoX0+8SSMI2nWYqs7umY4/uuM+73MxWBkoW2/vZ9rvyIXeYy6HWvipvP3Q3HVuQ==" saltValue="AEZ0opbZ/msGyAOsmApt+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O79" zoomScale="80" zoomScaleNormal="85" zoomScaleSheetLayoutView="80" workbookViewId="0">
      <selection activeCell="DN4" sqref="DN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480</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xIiwRreyQCMVKwWX7DuHYyidejJGpU9tLY7neol6V3yTpqZUvFcT0MQAYbJ/82SI8XYNknou3qd2SiOAW3R/rA==" saltValue="AzYs7EzlKrIi+uMyuEIG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I1" zoomScale="80" zoomScaleNormal="8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2xIhkU9K2fDVASK1FZwnJkyDy8zAje8G+gqXOortfvB37kjbUVDE/32reobtNA4VFX6kE4HdIhUNvpZAdymFdg==" saltValue="TDJKpZa4dZFZ/eM/gWMGs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36" workbookViewId="0">
      <selection activeCell="AT1" sqref="AT1"/>
    </sheetView>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481</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482</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483</v>
      </c>
      <c r="AP7" s="260"/>
      <c r="AQ7" s="261" t="s">
        <v>484</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485</v>
      </c>
      <c r="AQ8" s="267" t="s">
        <v>486</v>
      </c>
      <c r="AR8" s="268" t="s">
        <v>487</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488</v>
      </c>
      <c r="AL9" s="1117"/>
      <c r="AM9" s="1117"/>
      <c r="AN9" s="1118"/>
      <c r="AO9" s="269">
        <v>572045</v>
      </c>
      <c r="AP9" s="269">
        <v>295936</v>
      </c>
      <c r="AQ9" s="270">
        <v>263788</v>
      </c>
      <c r="AR9" s="271">
        <v>12.2</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489</v>
      </c>
      <c r="AL10" s="1117"/>
      <c r="AM10" s="1117"/>
      <c r="AN10" s="1118"/>
      <c r="AO10" s="272">
        <v>67611</v>
      </c>
      <c r="AP10" s="272">
        <v>34977</v>
      </c>
      <c r="AQ10" s="273">
        <v>39680</v>
      </c>
      <c r="AR10" s="274">
        <v>-11.9</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490</v>
      </c>
      <c r="AL11" s="1117"/>
      <c r="AM11" s="1117"/>
      <c r="AN11" s="1118"/>
      <c r="AO11" s="272" t="s">
        <v>491</v>
      </c>
      <c r="AP11" s="272" t="s">
        <v>491</v>
      </c>
      <c r="AQ11" s="273">
        <v>4557</v>
      </c>
      <c r="AR11" s="274" t="s">
        <v>491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492</v>
      </c>
      <c r="AL12" s="1117"/>
      <c r="AM12" s="1117"/>
      <c r="AN12" s="1118"/>
      <c r="AO12" s="272" t="s">
        <v>491</v>
      </c>
      <c r="AP12" s="272" t="s">
        <v>491</v>
      </c>
      <c r="AQ12" s="273" t="s">
        <v>491</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493</v>
      </c>
      <c r="AL13" s="1117"/>
      <c r="AM13" s="1117"/>
      <c r="AN13" s="1118"/>
      <c r="AO13" s="272">
        <v>11205</v>
      </c>
      <c r="AP13" s="272">
        <v>5797</v>
      </c>
      <c r="AQ13" s="273">
        <v>12917</v>
      </c>
      <c r="AR13" s="274">
        <v>-55.1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494</v>
      </c>
      <c r="AL14" s="1117"/>
      <c r="AM14" s="1117"/>
      <c r="AN14" s="1118"/>
      <c r="AO14" s="272">
        <v>14625</v>
      </c>
      <c r="AP14" s="272">
        <v>7566</v>
      </c>
      <c r="AQ14" s="273">
        <v>4746</v>
      </c>
      <c r="AR14" s="274">
        <v>59.4</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495</v>
      </c>
      <c r="AL15" s="1120"/>
      <c r="AM15" s="1120"/>
      <c r="AN15" s="1121"/>
      <c r="AO15" s="272">
        <v>-35798</v>
      </c>
      <c r="AP15" s="272">
        <v>-18519</v>
      </c>
      <c r="AQ15" s="273">
        <v>-12765</v>
      </c>
      <c r="AR15" s="274">
        <v>45.1</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629688</v>
      </c>
      <c r="AP16" s="272">
        <v>325757</v>
      </c>
      <c r="AQ16" s="273">
        <v>312922</v>
      </c>
      <c r="AR16" s="274">
        <v>4.0999999999999996</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496</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497</v>
      </c>
      <c r="AP20" s="281" t="s">
        <v>498</v>
      </c>
      <c r="AQ20" s="282" t="s">
        <v>499</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500</v>
      </c>
      <c r="AL21" s="1123"/>
      <c r="AM21" s="1123"/>
      <c r="AN21" s="1124"/>
      <c r="AO21" s="285">
        <v>25.87</v>
      </c>
      <c r="AP21" s="286">
        <v>24.75</v>
      </c>
      <c r="AQ21" s="287">
        <v>1.1200000000000001</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501</v>
      </c>
      <c r="AL22" s="1123"/>
      <c r="AM22" s="1123"/>
      <c r="AN22" s="1124"/>
      <c r="AO22" s="290">
        <v>92.6</v>
      </c>
      <c r="AP22" s="291">
        <v>95.6</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502</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503</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504</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483</v>
      </c>
      <c r="AP30" s="260"/>
      <c r="AQ30" s="261" t="s">
        <v>484</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485</v>
      </c>
      <c r="AQ31" s="267" t="s">
        <v>486</v>
      </c>
      <c r="AR31" s="268" t="s">
        <v>487</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505</v>
      </c>
      <c r="AL32" s="1131"/>
      <c r="AM32" s="1131"/>
      <c r="AN32" s="1132"/>
      <c r="AO32" s="300">
        <v>479168</v>
      </c>
      <c r="AP32" s="300">
        <v>247888</v>
      </c>
      <c r="AQ32" s="301">
        <v>170896</v>
      </c>
      <c r="AR32" s="302">
        <v>45.1</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506</v>
      </c>
      <c r="AL33" s="1131"/>
      <c r="AM33" s="1131"/>
      <c r="AN33" s="113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507</v>
      </c>
      <c r="AL34" s="1131"/>
      <c r="AM34" s="1131"/>
      <c r="AN34" s="1132"/>
      <c r="AO34" s="300" t="s">
        <v>491</v>
      </c>
      <c r="AP34" s="300" t="s">
        <v>491</v>
      </c>
      <c r="AQ34" s="301">
        <v>5</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508</v>
      </c>
      <c r="AL35" s="1131"/>
      <c r="AM35" s="1131"/>
      <c r="AN35" s="1132"/>
      <c r="AO35" s="300">
        <v>69151</v>
      </c>
      <c r="AP35" s="300">
        <v>35774</v>
      </c>
      <c r="AQ35" s="301">
        <v>33138</v>
      </c>
      <c r="AR35" s="302">
        <v>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509</v>
      </c>
      <c r="AL36" s="1131"/>
      <c r="AM36" s="1131"/>
      <c r="AN36" s="1132"/>
      <c r="AO36" s="300">
        <v>15913</v>
      </c>
      <c r="AP36" s="300">
        <v>8232</v>
      </c>
      <c r="AQ36" s="301">
        <v>2943</v>
      </c>
      <c r="AR36" s="302">
        <v>179.7</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510</v>
      </c>
      <c r="AL37" s="1131"/>
      <c r="AM37" s="1131"/>
      <c r="AN37" s="1132"/>
      <c r="AO37" s="300">
        <v>947</v>
      </c>
      <c r="AP37" s="300">
        <v>490</v>
      </c>
      <c r="AQ37" s="301">
        <v>1487</v>
      </c>
      <c r="AR37" s="302">
        <v>-67</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511</v>
      </c>
      <c r="AL38" s="1134"/>
      <c r="AM38" s="1134"/>
      <c r="AN38" s="1135"/>
      <c r="AO38" s="303" t="s">
        <v>491</v>
      </c>
      <c r="AP38" s="303" t="s">
        <v>491</v>
      </c>
      <c r="AQ38" s="304">
        <v>60</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512</v>
      </c>
      <c r="AL39" s="1134"/>
      <c r="AM39" s="1134"/>
      <c r="AN39" s="1135"/>
      <c r="AO39" s="300" t="s">
        <v>491</v>
      </c>
      <c r="AP39" s="300" t="s">
        <v>491</v>
      </c>
      <c r="AQ39" s="301">
        <v>-8408</v>
      </c>
      <c r="AR39" s="302" t="s">
        <v>491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513</v>
      </c>
      <c r="AL40" s="1131"/>
      <c r="AM40" s="1131"/>
      <c r="AN40" s="1132"/>
      <c r="AO40" s="300">
        <v>-351155</v>
      </c>
      <c r="AP40" s="300">
        <v>-181663</v>
      </c>
      <c r="AQ40" s="301">
        <v>-141122</v>
      </c>
      <c r="AR40" s="302">
        <v>28.7</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214024</v>
      </c>
      <c r="AP41" s="300">
        <v>110721</v>
      </c>
      <c r="AQ41" s="301">
        <v>59000</v>
      </c>
      <c r="AR41" s="302">
        <v>87.7</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514</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515</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483</v>
      </c>
      <c r="AN49" s="1127" t="s">
        <v>516</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517</v>
      </c>
      <c r="AO50" s="317" t="s">
        <v>518</v>
      </c>
      <c r="AP50" s="318" t="s">
        <v>519</v>
      </c>
      <c r="AQ50" s="319" t="s">
        <v>520</v>
      </c>
      <c r="AR50" s="320" t="s">
        <v>521</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522</v>
      </c>
      <c r="AL51" s="313"/>
      <c r="AM51" s="321">
        <v>573618</v>
      </c>
      <c r="AN51" s="322">
        <v>268674</v>
      </c>
      <c r="AO51" s="323">
        <v>-39</v>
      </c>
      <c r="AP51" s="324">
        <v>301035</v>
      </c>
      <c r="AQ51" s="325">
        <v>12.2</v>
      </c>
      <c r="AR51" s="326">
        <v>-51.2</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523</v>
      </c>
      <c r="AM52" s="329">
        <v>178102</v>
      </c>
      <c r="AN52" s="330">
        <v>83420</v>
      </c>
      <c r="AO52" s="331">
        <v>-42.7</v>
      </c>
      <c r="AP52" s="332">
        <v>154376</v>
      </c>
      <c r="AQ52" s="333">
        <v>29.1</v>
      </c>
      <c r="AR52" s="334">
        <v>-71.8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524</v>
      </c>
      <c r="AL53" s="313"/>
      <c r="AM53" s="321">
        <v>293718</v>
      </c>
      <c r="AN53" s="322">
        <v>140670</v>
      </c>
      <c r="AO53" s="323">
        <v>-47.6</v>
      </c>
      <c r="AP53" s="324">
        <v>277467</v>
      </c>
      <c r="AQ53" s="325">
        <v>-7.8</v>
      </c>
      <c r="AR53" s="326">
        <v>-39.799999999999997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523</v>
      </c>
      <c r="AM54" s="329">
        <v>130884</v>
      </c>
      <c r="AN54" s="330">
        <v>62684</v>
      </c>
      <c r="AO54" s="331">
        <v>-24.9</v>
      </c>
      <c r="AP54" s="332">
        <v>128378</v>
      </c>
      <c r="AQ54" s="333">
        <v>-16.8</v>
      </c>
      <c r="AR54" s="334">
        <v>-8.1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525</v>
      </c>
      <c r="AL55" s="313"/>
      <c r="AM55" s="321">
        <v>601965</v>
      </c>
      <c r="AN55" s="322">
        <v>295806</v>
      </c>
      <c r="AO55" s="323">
        <v>110.3</v>
      </c>
      <c r="AP55" s="324">
        <v>282256</v>
      </c>
      <c r="AQ55" s="325">
        <v>1.7</v>
      </c>
      <c r="AR55" s="326">
        <v>108.6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523</v>
      </c>
      <c r="AM56" s="329">
        <v>216274</v>
      </c>
      <c r="AN56" s="330">
        <v>106277</v>
      </c>
      <c r="AO56" s="331">
        <v>69.5</v>
      </c>
      <c r="AP56" s="332">
        <v>145453</v>
      </c>
      <c r="AQ56" s="333">
        <v>13.3</v>
      </c>
      <c r="AR56" s="334">
        <v>56.2</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526</v>
      </c>
      <c r="AL57" s="313"/>
      <c r="AM57" s="321">
        <v>790624</v>
      </c>
      <c r="AN57" s="322">
        <v>400113</v>
      </c>
      <c r="AO57" s="323">
        <v>35.299999999999997</v>
      </c>
      <c r="AP57" s="324">
        <v>295341</v>
      </c>
      <c r="AQ57" s="325">
        <v>4.5999999999999996</v>
      </c>
      <c r="AR57" s="326">
        <v>30.7</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523</v>
      </c>
      <c r="AM58" s="329">
        <v>249806</v>
      </c>
      <c r="AN58" s="330">
        <v>126420</v>
      </c>
      <c r="AO58" s="331">
        <v>19</v>
      </c>
      <c r="AP58" s="332">
        <v>137402</v>
      </c>
      <c r="AQ58" s="333">
        <v>-5.5</v>
      </c>
      <c r="AR58" s="334">
        <v>24.5</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527</v>
      </c>
      <c r="AL59" s="313"/>
      <c r="AM59" s="321">
        <v>411834</v>
      </c>
      <c r="AN59" s="322">
        <v>213054</v>
      </c>
      <c r="AO59" s="323">
        <v>-46.8</v>
      </c>
      <c r="AP59" s="324">
        <v>292845</v>
      </c>
      <c r="AQ59" s="325">
        <v>-0.8</v>
      </c>
      <c r="AR59" s="326">
        <v>-46</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523</v>
      </c>
      <c r="AM60" s="329">
        <v>187775</v>
      </c>
      <c r="AN60" s="330">
        <v>97142</v>
      </c>
      <c r="AO60" s="331">
        <v>-23.2</v>
      </c>
      <c r="AP60" s="332">
        <v>143187</v>
      </c>
      <c r="AQ60" s="333">
        <v>4.2</v>
      </c>
      <c r="AR60" s="334">
        <v>-27.4</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528</v>
      </c>
      <c r="AL61" s="335"/>
      <c r="AM61" s="336">
        <v>534352</v>
      </c>
      <c r="AN61" s="337">
        <v>263663</v>
      </c>
      <c r="AO61" s="338">
        <v>2.4</v>
      </c>
      <c r="AP61" s="339">
        <v>289789</v>
      </c>
      <c r="AQ61" s="340">
        <v>2</v>
      </c>
      <c r="AR61" s="326">
        <v>0.4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523</v>
      </c>
      <c r="AM62" s="329">
        <v>192568</v>
      </c>
      <c r="AN62" s="330">
        <v>95189</v>
      </c>
      <c r="AO62" s="331">
        <v>-0.5</v>
      </c>
      <c r="AP62" s="332">
        <v>141759</v>
      </c>
      <c r="AQ62" s="333">
        <v>4.9000000000000004</v>
      </c>
      <c r="AR62" s="334">
        <v>-5.4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TLLthAPKmxWyfvrrjxIE8y1zbIG3co3CLF0DQc1I+2MpDdeyNMMMHI5IBtIZbpDD9pDUPdzG4i8mDaP21SCX5Q==" saltValue="ZYjJO6y5cO9vhjRrDvb7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9" zoomScale="70" zoomScaleNormal="70" zoomScaleSheetLayoutView="55" workbookViewId="0">
      <selection activeCell="DT101" sqref="DT10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480</v>
      </c>
    </row>
    <row r="121" spans="125:125" ht="13.5" hidden="1" customHeight="1" x14ac:dyDescent="0.15">
      <c r="DU121" s="247"/>
    </row>
  </sheetData>
  <sheetProtection algorithmName="SHA-512" hashValue="Ed5iUHW+Nw3J2vdpMPAxwNXv5jx0nYgISidt1P7/43QZh3Xe9ftwrs1u7wEdJVzTHtvnKJgX5ycJ7q4caGvWBQ==" saltValue="E0zbaqo6/QAWnC5yO0gG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1"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480</v>
      </c>
    </row>
  </sheetData>
  <sheetProtection algorithmName="SHA-512" hashValue="6VbH7nFroXChx7HwdAMEZE/aUWrCLsXfMtzubYat6xR2LwJRxWzbsSp6X44hzImUlATg7OW4YhZpriScVnjRNA==" saltValue="2GZ94eJHni3QUICA4P/PO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39" t="s">
        <v>3</v>
      </c>
      <c r="D47" s="1139"/>
      <c r="E47" s="1140"/>
      <c r="F47" s="11">
        <v>50.07</v>
      </c>
      <c r="G47" s="12">
        <v>46.29</v>
      </c>
      <c r="H47" s="12">
        <v>29.87</v>
      </c>
      <c r="I47" s="12">
        <v>35.880000000000003</v>
      </c>
      <c r="J47" s="13">
        <v>35.22</v>
      </c>
    </row>
    <row r="48" spans="2:10" ht="57.75" customHeight="1" x14ac:dyDescent="0.15">
      <c r="B48" s="14"/>
      <c r="C48" s="1141" t="s">
        <v>4</v>
      </c>
      <c r="D48" s="1141"/>
      <c r="E48" s="1142"/>
      <c r="F48" s="15">
        <v>41.57</v>
      </c>
      <c r="G48" s="16">
        <v>35.25</v>
      </c>
      <c r="H48" s="16">
        <v>27.05</v>
      </c>
      <c r="I48" s="16">
        <v>36.92</v>
      </c>
      <c r="J48" s="17">
        <v>30.96</v>
      </c>
    </row>
    <row r="49" spans="2:10" ht="57.75" customHeight="1" thickBot="1" x14ac:dyDescent="0.2">
      <c r="B49" s="18"/>
      <c r="C49" s="1143" t="s">
        <v>5</v>
      </c>
      <c r="D49" s="1143"/>
      <c r="E49" s="1144"/>
      <c r="F49" s="19">
        <v>29.78</v>
      </c>
      <c r="G49" s="20" t="s">
        <v>535</v>
      </c>
      <c r="H49" s="20" t="s">
        <v>536</v>
      </c>
      <c r="I49" s="20">
        <v>16.36</v>
      </c>
      <c r="J49" s="21" t="s">
        <v>537</v>
      </c>
    </row>
    <row r="50" spans="2:10" x14ac:dyDescent="0.15"/>
  </sheetData>
  <sheetProtection algorithmName="SHA-512" hashValue="d2rcpnpgPq/jlaGU8Gw90TFeRwqW7WbFhSp4Irw3Lct2j+nI9YTULPLqX9syGLcAumpSafoyX/CI/RTGXTx2uw==" saltValue="1yjBVTkk7OtC+baOVGHH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白川郁也</cp:lastModifiedBy>
  <dcterms:created xsi:type="dcterms:W3CDTF">2026-02-23T09:38:38Z</dcterms:created>
  <dcterms:modified xsi:type="dcterms:W3CDTF">2026-03-12T07:06:29Z</dcterms:modified>
  <cp:category/>
</cp:coreProperties>
</file>