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rofile\redirect\f-shirakawa\Desktop\"/>
    </mc:Choice>
  </mc:AlternateContent>
  <xr:revisionPtr revIDLastSave="0" documentId="8_{BDA59465-8839-45D0-9193-7F1CA68B5E1F}"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AM37" i="10"/>
  <c r="C37" i="10"/>
  <c r="CO36" i="10"/>
  <c r="AM36" i="10"/>
  <c r="C36"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BE34" i="10" l="1"/>
  <c r="BE35" i="10" l="1"/>
  <c r="BE36" i="10" l="1"/>
  <c r="BE37" i="10" l="1"/>
  <c r="BW34" i="10"/>
  <c r="BW35" i="10" s="1"/>
  <c r="BW36" i="10" s="1"/>
  <c r="BW37" i="10" s="1"/>
  <c r="BW38" i="10" s="1"/>
  <c r="BW39" i="10" s="1"/>
  <c r="CO34" i="10" l="1"/>
  <c r="CO35" i="10" s="1"/>
</calcChain>
</file>

<file path=xl/sharedStrings.xml><?xml version="1.0" encoding="utf-8"?>
<sst xmlns="http://schemas.openxmlformats.org/spreadsheetml/2006/main" count="1143" uniqueCount="612">
  <si>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</si>
  <si>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</si>
  <si>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</si>
  <si>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</si>
  <si>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</si>
  <si>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</si>
  <si>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</si>
  <si>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</si>
  <si>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</si>
  <si>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</si>
  <si>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</si>
  <si>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</si>
  <si>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</si>
  <si>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</si>
  <si>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</si>
  <si>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</si>
  <si>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</si>
  <si>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</si>
  <si>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</si>
  <si>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</si>
  <si>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</si>
  <si>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</si>
  <si>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</si>
  <si>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</si>
  <si>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</si>
  <si>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</si>
  <si>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</si>
  <si>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</si>
  <si>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</si>
  <si>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</si>
  <si>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</si>
  <si>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</si>
  <si>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</si>
  <si>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</si>
  <si>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</si>
  <si>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</si>
  <si>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</si>
  <si>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</si>
  <si>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</si>
  <si>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</si>
  <si>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</si>
  <si>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</si>
  <si>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</si>
  <si>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</si>
  <si>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</si>
  <si>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</si>
  <si>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</si>
  <si>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</si>
  <si>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</si>
  <si>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</si>
  <si>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</si>
  <si>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</si>
  <si>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</si>
  <si>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</si>
  <si>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</si>
  <si>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</si>
  <si>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</si>
  <si>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</si>
  <si>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</si>
  <si>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</si>
  <si>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</si>
  <si>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</si>
  <si>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</si>
  <si>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</si>
  <si>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</si>
  <si>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</si>
  <si>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</si>
  <si>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</si>
  <si>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</si>
  <si>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</si>
  <si>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</si>
  <si>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</si>
  <si>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</si>
  <si>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</si>
  <si>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</si>
  <si>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</si>
  <si>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</si>
  <si>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</si>
  <si>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</si>
  <si>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</si>
  <si>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</si>
  <si>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</si>
  <si>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</si>
  <si>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</si>
  <si>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</si>
  <si>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</si>
  <si>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</si>
  <si>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</si>
  <si>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</si>
  <si>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</si>
  <si>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</si>
  <si>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</si>
  <si>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</si>
  <si>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</si>
  <si>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</si>
  <si>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</si>
  <si>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</si>
  <si>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</si>
  <si>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</si>
  <si>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</si>
  <si>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水上村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</si>
  <si>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</si>
  <si>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</si>
  <si>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</si>
  <si>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</si>
  <si>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</si>
  <si>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</si>
  <si>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</si>
  <si>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</si>
  <si>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</si>
  <si>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</si>
  <si>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</si>
  <si>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</si>
  <si>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</si>
  <si>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</si>
  <si>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</si>
  <si>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</si>
  <si>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</si>
  <si>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</si>
  <si>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</si>
  <si>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</si>
  <si>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</si>
  <si>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</si>
  <si>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</si>
  <si>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</si>
  <si>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</si>
  <si>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</si>
  <si>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</si>
  <si>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</si>
  <si>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</si>
  <si>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</si>
  <si>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</si>
  <si>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</si>
  <si>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</si>
  <si>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</si>
  <si>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</si>
  <si>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</si>
  <si>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</si>
  <si>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</si>
  <si>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</si>
  <si>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</si>
  <si>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</si>
  <si>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</si>
  <si>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</si>
  <si>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</si>
  <si>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</si>
  <si>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</si>
  <si>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</si>
  <si>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</si>
  <si>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</si>
  <si>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</si>
  <si>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</si>
  <si>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</si>
  <si>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</si>
  <si>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</si>
  <si>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</si>
  <si>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</si>
  <si>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</si>
  <si>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</si>
  <si>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</si>
  <si>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</si>
  <si>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</si>
  <si>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</si>
  <si>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</si>
  <si>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</si>
  <si>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</si>
  <si>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</si>
  <si>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</si>
  <si>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</si>
  <si>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</si>
  <si>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</si>
  <si>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</si>
  <si>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</si>
  <si>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</si>
  <si>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</si>
  <si>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</si>
  <si>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</si>
  <si>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</si>
  <si>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</si>
  <si>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</si>
  <si>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</si>
  <si>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</si>
  <si>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</si>
  <si>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</si>
  <si>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</si>
  <si>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</si>
  <si>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</si>
  <si>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</si>
  <si>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</si>
  <si>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</si>
  <si>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</si>
  <si>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</si>
  <si>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</si>
  <si>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</si>
  <si>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</si>
  <si>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</si>
  <si>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</si>
  <si>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</si>
  <si>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</si>
  <si>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</si>
  <si>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</si>
  <si>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</si>
  <si>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</si>
  <si>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</si>
  <si>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</si>
  <si>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</si>
  <si>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</si>
  <si>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</si>
  <si>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</si>
  <si>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</si>
  <si>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</si>
  <si>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</si>
  <si>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</si>
  <si>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</si>
  <si>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</si>
  <si>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</si>
  <si>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</si>
  <si>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</si>
  <si>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熊本県水上村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</si>
  <si>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</si>
  <si>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</si>
  <si>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</si>
  <si>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</si>
  <si>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</si>
  <si>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</si>
  <si>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</si>
  <si>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</si>
  <si>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</si>
  <si>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</si>
  <si>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</si>
  <si>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</si>
  <si>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</si>
  <si>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</si>
  <si>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</si>
  <si>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</si>
  <si>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</si>
  <si>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</si>
  <si>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</si>
  <si>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</si>
  <si>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</si>
  <si>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</si>
  <si>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</si>
  <si>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</si>
  <si>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</si>
  <si>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</si>
  <si>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</si>
  <si>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</si>
  <si>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</si>
  <si>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</si>
  <si>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</si>
  <si>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</si>
  <si>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</si>
  <si>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</si>
  <si>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</si>
  <si>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</si>
  <si>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</si>
  <si>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</si>
  <si>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</si>
  <si>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</si>
  <si>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</si>
  <si>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</si>
  <si>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</si>
  <si>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</si>
  <si>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</si>
  <si>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</si>
  <si>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</si>
  <si>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</si>
  <si>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</si>
  <si>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</si>
  <si>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</si>
  <si>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</si>
  <si>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</si>
  <si>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</si>
  <si>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</si>
  <si>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</si>
  <si>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</si>
  <si>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</si>
  <si>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</si>
  <si>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</si>
  <si>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</si>
  <si>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</si>
  <si>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</si>
  <si>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</si>
  <si>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</si>
  <si>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</si>
  <si>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</si>
  <si>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</si>
  <si>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</si>
  <si>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</si>
  <si>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</si>
  <si>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</si>
  <si>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</si>
  <si>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</si>
  <si>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</si>
  <si>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</si>
  <si>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</si>
  <si>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</si>
  <si>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</si>
  <si>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</si>
  <si>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</si>
  <si>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</si>
  <si>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</si>
  <si>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</si>
  <si>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</si>
  <si>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</si>
  <si>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</si>
  <si>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</si>
  <si>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</si>
  <si>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</si>
  <si>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</si>
  <si>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</si>
  <si>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</si>
  <si>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</si>
  <si>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</si>
  <si>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</si>
  <si>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</si>
  <si>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</si>
  <si>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</si>
  <si>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</si>
  <si>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</si>
  <si>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</si>
  <si>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</si>
  <si>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</si>
  <si>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</si>
  <si>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</si>
  <si>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</si>
  <si>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</si>
  <si>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</si>
  <si>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</si>
  <si>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</si>
  <si>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</si>
  <si>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</si>
  <si>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</si>
  <si>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</si>
  <si>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</si>
  <si>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</si>
  <si>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</si>
  <si>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</si>
  <si>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</si>
  <si>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</si>
  <si>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</si>
  <si>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</si>
  <si>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</si>
  <si>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</si>
  <si>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</si>
  <si>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</si>
  <si>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</si>
  <si>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</si>
  <si>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</si>
  <si>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</si>
  <si>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</si>
  <si>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</si>
  <si>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</si>
  <si>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</si>
  <si>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</si>
  <si>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</si>
  <si>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</si>
  <si>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</si>
  <si>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</si>
  <si>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</si>
  <si>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</si>
  <si>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</si>
  <si>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</si>
  <si>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</si>
  <si>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</si>
  <si>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</si>
  <si>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</si>
  <si>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</si>
  <si>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</si>
  <si>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</si>
  <si>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</si>
  <si>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</si>
  <si>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熊本県水上村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</si>
  <si>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</si>
  <si>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</si>
  <si>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</si>
  <si>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</si>
  <si>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</si>
  <si>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</si>
  <si>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</si>
  <si>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</si>
  <si>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</si>
  <si>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</si>
  <si>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</si>
  <si>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</si>
  <si>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</si>
  <si>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</si>
  <si>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</si>
  <si>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</si>
  <si>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</si>
  <si>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</si>
  <si>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</si>
  <si>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</si>
  <si>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</si>
  <si>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</si>
  <si>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</si>
  <si>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</si>
  <si>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</si>
  <si>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</si>
  <si>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</si>
  <si>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</si>
  <si>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</si>
  <si>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</si>
  <si>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</si>
  <si>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</si>
  <si>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</si>
  <si>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</si>
  <si>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国民健康保険事業（直診勘定）</t>
    <phoneticPr fontId="5"/>
  </si>
  <si>
    <t>介護保険事業</t>
    <phoneticPr fontId="5"/>
  </si>
  <si>
    <t>後期高齢者医療事業</t>
    <phoneticPr fontId="5"/>
  </si>
  <si>
    <t>簡易水道事業特別会計</t>
    <phoneticPr fontId="5"/>
  </si>
  <si>
    <t>法非適用企業</t>
    <phoneticPr fontId="5"/>
  </si>
  <si>
    <t>下水道事業特別会計</t>
    <phoneticPr fontId="5"/>
  </si>
  <si>
    <t>法非適用企業</t>
    <phoneticPr fontId="5"/>
  </si>
  <si>
    <t>農業集落排水事業特別会計</t>
    <phoneticPr fontId="5"/>
  </si>
  <si>
    <t>林業集落排水事業特別会計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</si>
  <si>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</si>
  <si>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</si>
  <si>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</si>
  <si>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</si>
  <si>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</si>
  <si>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</si>
  <si>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</si>
  <si>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</si>
  <si>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</si>
  <si>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</si>
  <si>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</si>
  <si>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</si>
  <si>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</si>
  <si>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</si>
  <si>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</si>
  <si>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</si>
  <si>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</si>
  <si>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</si>
  <si>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</si>
  <si>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</si>
  <si>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</si>
  <si>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</si>
  <si>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</si>
  <si>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</si>
  <si>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</si>
  <si>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</si>
  <si>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</si>
  <si>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</si>
  <si>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</si>
  <si>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</si>
  <si>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</si>
  <si>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</si>
  <si>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</si>
  <si>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</si>
  <si>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</si>
  <si>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</si>
  <si>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</si>
  <si>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</si>
  <si>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</si>
  <si>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</si>
  <si>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</si>
  <si>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</si>
  <si>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</si>
  <si>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</si>
  <si>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</si>
  <si>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</si>
  <si>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</si>
  <si>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</si>
  <si>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</si>
  <si>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</si>
  <si>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</si>
  <si>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</si>
  <si>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</si>
  <si>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</si>
  <si>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</si>
  <si>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</si>
  <si>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</si>
  <si>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</si>
  <si>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</si>
  <si>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</si>
  <si>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</si>
  <si>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</si>
  <si>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</si>
  <si>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</si>
  <si>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</si>
  <si>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</si>
  <si>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t>
    <phoneticPr fontId="5"/>
  </si>
  <si>
    <t>(Ｆ)</t>
    <phoneticPr fontId="5"/>
  </si>
  <si>
    <t>林業集落排水事業特別会計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</si>
  <si>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</si>
  <si>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</si>
  <si>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</si>
  <si>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</si>
  <si>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</si>
  <si>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</si>
  <si>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</si>
  <si>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</si>
  <si>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</si>
  <si>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</si>
  <si>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</si>
  <si>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</si>
  <si>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</si>
  <si>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</si>
  <si>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</si>
  <si>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</si>
  <si>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</si>
  <si>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</si>
  <si>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</si>
  <si>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</si>
  <si>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</si>
  <si>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</si>
  <si>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</si>
  <si>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</si>
  <si>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</si>
  <si>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</si>
  <si>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</si>
  <si>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</si>
  <si>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</si>
  <si>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</si>
  <si>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</si>
  <si>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</si>
  <si>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</si>
  <si>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</si>
  <si>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</si>
  <si>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</si>
  <si>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</si>
  <si>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</si>
  <si>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</si>
  <si>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</si>
  <si>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</si>
  <si>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</si>
  <si>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</si>
  <si>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</si>
  <si>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</si>
  <si>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</si>
  <si>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</si>
  <si>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</si>
  <si>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</si>
  <si>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</si>
  <si>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</si>
  <si>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</si>
  <si>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</si>
  <si>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</si>
  <si>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</si>
  <si>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</si>
  <si>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</si>
  <si>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</si>
  <si>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</si>
  <si>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</si>
  <si>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</si>
  <si>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</si>
  <si>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</si>
  <si>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</si>
  <si>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</si>
  <si>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</si>
  <si>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</si>
  <si>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</si>
  <si>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</si>
  <si>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</si>
  <si>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</si>
  <si>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</si>
  <si>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</si>
  <si>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</si>
  <si>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</si>
  <si>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</si>
  <si>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</si>
  <si>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</si>
  <si>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</si>
  <si>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</si>
  <si>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</si>
  <si>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</si>
  <si>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</si>
  <si>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4.44</t>
  </si>
  <si>
    <t>▲ 3.41</t>
  </si>
  <si>
    <t>▲ 25.54</t>
  </si>
  <si>
    <t>一般会計</t>
  </si>
  <si>
    <t>国民健康保険事業（事業勘定）</t>
  </si>
  <si>
    <t>介護保険事業</t>
  </si>
  <si>
    <t>簡易水道事業特別会計</t>
  </si>
  <si>
    <t>農業集落排水事業特別会計</t>
  </si>
  <si>
    <t>下水道事業特別会計</t>
  </si>
  <si>
    <t>林業集落排水事業特別会計</t>
  </si>
  <si>
    <t>後期高齢者医療事業</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</si>
  <si>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</si>
  <si>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</si>
  <si>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</si>
  <si>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</si>
  <si>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</si>
  <si>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</si>
  <si>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</si>
  <si>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</si>
  <si>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</si>
  <si>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球磨郡公立多良木病院企業団</t>
    <rPh sb="0" eb="2">
      <t>クマ</t>
    </rPh>
    <rPh sb="2" eb="3">
      <t>グン</t>
    </rPh>
    <rPh sb="3" eb="5">
      <t>コウリツ</t>
    </rPh>
    <rPh sb="5" eb="8">
      <t>タラギ</t>
    </rPh>
    <rPh sb="8" eb="10">
      <t>ビョウイン</t>
    </rPh>
    <rPh sb="10" eb="12">
      <t>キギョウ</t>
    </rPh>
    <rPh sb="12" eb="13">
      <t>ダン</t>
    </rPh>
    <phoneticPr fontId="2"/>
  </si>
  <si>
    <t>上球磨消防組合</t>
    <rPh sb="0" eb="3">
      <t>カミクマ</t>
    </rPh>
    <rPh sb="3" eb="5">
      <t>ショウボウ</t>
    </rPh>
    <rPh sb="5" eb="7">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</si>
  <si>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</si>
  <si>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熊本県高齢者医療広域連合（一般会計）</t>
    <rPh sb="0" eb="3">
      <t>クマモトケン</t>
    </rPh>
    <rPh sb="3" eb="6">
      <t>コウレイシャ</t>
    </rPh>
    <rPh sb="6" eb="8">
      <t>イリョウ</t>
    </rPh>
    <rPh sb="8" eb="10">
      <t>コウイキ</t>
    </rPh>
    <rPh sb="10" eb="12">
      <t>レンゴウ</t>
    </rPh>
    <rPh sb="13" eb="15">
      <t>イッパン</t>
    </rPh>
    <rPh sb="15" eb="17">
      <t>カイケイ</t>
    </rPh>
    <phoneticPr fontId="2"/>
  </si>
  <si>
    <t>熊本県高齢者医療広域連合（後期高齢者医療特別会計）</t>
    <rPh sb="0" eb="3">
      <t>クマモトケン</t>
    </rPh>
    <rPh sb="3" eb="6">
      <t>コウレイシャ</t>
    </rPh>
    <rPh sb="6" eb="8">
      <t>イリョウ</t>
    </rPh>
    <rPh sb="8" eb="10">
      <t>コウイキ</t>
    </rPh>
    <rPh sb="10" eb="12">
      <t>レンゴウ</t>
    </rPh>
    <rPh sb="13" eb="15">
      <t>コウキ</t>
    </rPh>
    <rPh sb="15" eb="18">
      <t>コウレイシャ</t>
    </rPh>
    <rPh sb="18" eb="20">
      <t>イリョウ</t>
    </rPh>
    <rPh sb="20" eb="22">
      <t>トクベツ</t>
    </rPh>
    <rPh sb="22" eb="24">
      <t>カイケイ</t>
    </rPh>
    <phoneticPr fontId="2"/>
  </si>
  <si>
    <t>熊本県市町村総合事務組合</t>
    <rPh sb="0" eb="3">
      <t>クマモトケン</t>
    </rPh>
    <rPh sb="3" eb="6">
      <t>シチョウソン</t>
    </rPh>
    <rPh sb="6" eb="8">
      <t>ソウゴウ</t>
    </rPh>
    <rPh sb="8" eb="10">
      <t>ジム</t>
    </rPh>
    <rPh sb="10" eb="12">
      <t>クミアイ</t>
    </rPh>
    <phoneticPr fontId="2"/>
  </si>
  <si>
    <t>株式会社みずかみ</t>
    <rPh sb="0" eb="4">
      <t>カブシキガイシャ</t>
    </rPh>
    <phoneticPr fontId="2"/>
  </si>
  <si>
    <t>くま川鉄道株式会社</t>
    <rPh sb="2" eb="3">
      <t>カワ</t>
    </rPh>
    <rPh sb="3" eb="5">
      <t>テツドウ</t>
    </rPh>
    <rPh sb="5" eb="9">
      <t>カブシキガイシャ</t>
    </rPh>
    <phoneticPr fontId="2"/>
  </si>
  <si>
    <t>地域公共交通対策基金</t>
    <rPh sb="0" eb="6">
      <t>チイキコウキョウコウツウ</t>
    </rPh>
    <rPh sb="6" eb="10">
      <t>タイサクキキン</t>
    </rPh>
    <phoneticPr fontId="5"/>
  </si>
  <si>
    <t>ふるさと応援基金</t>
    <rPh sb="4" eb="6">
      <t>オウエン</t>
    </rPh>
    <rPh sb="6" eb="8">
      <t>キキン</t>
    </rPh>
    <phoneticPr fontId="2"/>
  </si>
  <si>
    <t>こども育成支援基金</t>
    <rPh sb="3" eb="5">
      <t>イクセイ</t>
    </rPh>
    <rPh sb="5" eb="7">
      <t>シエン</t>
    </rPh>
    <rPh sb="7" eb="9">
      <t>キキン</t>
    </rPh>
    <phoneticPr fontId="2"/>
  </si>
  <si>
    <t>いきいき人づくり基金</t>
    <rPh sb="4" eb="5">
      <t>ヒト</t>
    </rPh>
    <rPh sb="8" eb="10">
      <t>キキン</t>
    </rPh>
    <phoneticPr fontId="2"/>
  </si>
  <si>
    <t>森林環境譲与税基金</t>
    <rPh sb="0" eb="9">
      <t>シンリンカンキョウジョウヨゼイキキン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</si>
  <si>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</si>
  <si>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</si>
  <si>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将来負担比率は発生していないが、今後の公共施設の更新等に費用が発生するため、将来負担率の上昇が見込まれる。費用等を軽減するための資産管理を検討する。</t>
    <rPh sb="0" eb="2">
      <t>ショウライ</t>
    </rPh>
    <rPh sb="2" eb="4">
      <t>フタン</t>
    </rPh>
    <rPh sb="4" eb="6">
      <t>ヒリツ</t>
    </rPh>
    <rPh sb="7" eb="9">
      <t>ハッセイ</t>
    </rPh>
    <rPh sb="16" eb="18">
      <t>コンゴ</t>
    </rPh>
    <rPh sb="19" eb="21">
      <t>コウキョウ</t>
    </rPh>
    <rPh sb="21" eb="23">
      <t>シセツ</t>
    </rPh>
    <rPh sb="24" eb="27">
      <t>コウシンナド</t>
    </rPh>
    <rPh sb="28" eb="30">
      <t>ヒヨウ</t>
    </rPh>
    <rPh sb="31" eb="33">
      <t>ハッセイ</t>
    </rPh>
    <rPh sb="38" eb="40">
      <t>ショウライ</t>
    </rPh>
    <rPh sb="40" eb="42">
      <t>フタン</t>
    </rPh>
    <rPh sb="42" eb="43">
      <t>リツ</t>
    </rPh>
    <rPh sb="44" eb="46">
      <t>ジョウショウ</t>
    </rPh>
    <rPh sb="47" eb="49">
      <t>ミコ</t>
    </rPh>
    <rPh sb="53" eb="56">
      <t>ヒヨウナド</t>
    </rPh>
    <rPh sb="57" eb="59">
      <t>ケイゲン</t>
    </rPh>
    <rPh sb="64" eb="66">
      <t>シサン</t>
    </rPh>
    <rPh sb="66" eb="68">
      <t>カンリ</t>
    </rPh>
    <rPh sb="69" eb="71">
      <t>ケントウ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</si>
  <si>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</si>
  <si>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</si>
  <si>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</si>
  <si>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</si>
  <si>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</si>
  <si>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</si>
  <si>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発生していない。実質公債費比率は前年度と比較し▲0.4となったが、今後、大規模事業も控えており、地方債の発行額が増える可能性があるため、交付税措置率の高い地方債の活用をしながらも、これまで以上に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</si>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</sst>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5716-4898-AAF4-59C78E46D5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301857</c:v>
                </c:pt>
                <c:pt idx="1">
                  <c:v>440143</c:v>
                </c:pt>
                <c:pt idx="2">
                  <c:v>268674</c:v>
                </c:pt>
                <c:pt idx="3">
                  <c:v>140670</c:v>
                </c:pt>
                <c:pt idx="4">
                  <c:v>295806</c:v>
                </c:pt>
              </c:numCache>
            </c:numRef>
          </c:val>
          <c:smooth val="0"/>
          <c:extLst>
            <c:ext xmlns:c16="http://schemas.microsoft.com/office/drawing/2014/chart" uri="{C3380CC4-5D6E-409C-BE32-E72D297353CC}">
              <c16:uniqueId val="{00000001-5716-4898-AAF4-59C78E46D59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16.18</c:v>
                </c:pt>
                <c:pt idx="1">
                  <c:v>19.010000000000002</c:v>
                </c:pt>
                <c:pt idx="2">
                  <c:v>41.57</c:v>
                </c:pt>
                <c:pt idx="3">
                  <c:v>35.25</c:v>
                </c:pt>
                <c:pt idx="4">
                  <c:v>27.05</c:v>
                </c:pt>
              </c:numCache>
            </c:numRef>
          </c:val>
          <c:extLst>
            <c:ext xmlns:c16="http://schemas.microsoft.com/office/drawing/2014/chart" uri="{C3380CC4-5D6E-409C-BE32-E72D297353CC}">
              <c16:uniqueId val="{00000000-1004-41C9-82C2-BCAD738CD8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48.33</c:v>
                </c:pt>
                <c:pt idx="1">
                  <c:v>48.38</c:v>
                </c:pt>
                <c:pt idx="2">
                  <c:v>50.07</c:v>
                </c:pt>
                <c:pt idx="3">
                  <c:v>46.29</c:v>
                </c:pt>
                <c:pt idx="4">
                  <c:v>29.87</c:v>
                </c:pt>
              </c:numCache>
            </c:numRef>
          </c:val>
          <c:extLst>
            <c:ext xmlns:c16="http://schemas.microsoft.com/office/drawing/2014/chart" uri="{C3380CC4-5D6E-409C-BE32-E72D297353CC}">
              <c16:uniqueId val="{00000001-1004-41C9-82C2-BCAD738CD8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-4.4400000000000004</c:v>
                </c:pt>
                <c:pt idx="1">
                  <c:v>3.19</c:v>
                </c:pt>
                <c:pt idx="2">
                  <c:v>29.78</c:v>
                </c:pt>
                <c:pt idx="3">
                  <c:v>-3.41</c:v>
                </c:pt>
                <c:pt idx="4">
                  <c:v>-25.54</c:v>
                </c:pt>
              </c:numCache>
            </c:numRef>
          </c:val>
          <c:smooth val="0"/>
          <c:extLst>
            <c:ext xmlns:c16="http://schemas.microsoft.com/office/drawing/2014/chart" uri="{C3380CC4-5D6E-409C-BE32-E72D297353CC}">
              <c16:uniqueId val="{00000002-1004-41C9-82C2-BCAD738CD8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0.02</c:v>
                </c:pt>
                <c:pt idx="2">
                  <c:v>#N/A</c:v>
                </c:pt>
                <c:pt idx="3">
                  <c:v>0.02</c:v>
                </c:pt>
                <c:pt idx="4">
                  <c:v>#N/A</c:v>
                </c:pt>
                <c:pt idx="5">
                  <c:v>0.03</c:v>
                </c:pt>
                <c:pt idx="6">
                  <c:v>#N/A</c:v>
                </c:pt>
                <c:pt idx="7">
                  <c:v>0</c:v>
                </c:pt>
                <c:pt idx="8">
                  <c:v>#N/A</c:v>
                </c:pt>
                <c:pt idx="9">
                  <c:v>0</c:v>
                </c:pt>
              </c:numCache>
            </c:numRef>
          </c:val>
          <c:extLst>
            <c:ext xmlns:c16="http://schemas.microsoft.com/office/drawing/2014/chart" uri="{C3380CC4-5D6E-409C-BE32-E72D297353CC}">
              <c16:uniqueId val="{00000000-A5D4-420B-BD3E-8ECEDC2991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D4-420B-BD3E-8ECEDC2991EE}"/>
            </c:ext>
          </c:extLst>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0.06</c:v>
                </c:pt>
                <c:pt idx="2">
                  <c:v>#N/A</c:v>
                </c:pt>
                <c:pt idx="3">
                  <c:v>0.06</c:v>
                </c:pt>
                <c:pt idx="4">
                  <c:v>#N/A</c:v>
                </c:pt>
                <c:pt idx="5">
                  <c:v>0.04</c:v>
                </c:pt>
                <c:pt idx="6">
                  <c:v>#N/A</c:v>
                </c:pt>
                <c:pt idx="7">
                  <c:v>0.04</c:v>
                </c:pt>
                <c:pt idx="8">
                  <c:v>#N/A</c:v>
                </c:pt>
                <c:pt idx="9">
                  <c:v>0.04</c:v>
                </c:pt>
              </c:numCache>
            </c:numRef>
          </c:val>
          <c:extLst>
            <c:ext xmlns:c16="http://schemas.microsoft.com/office/drawing/2014/chart" uri="{C3380CC4-5D6E-409C-BE32-E72D297353CC}">
              <c16:uniqueId val="{00000002-A5D4-420B-BD3E-8ECEDC2991EE}"/>
            </c:ext>
          </c:extLst>
        </c:ser>
        <c:ser>
          <c:idx val="3"/>
          <c:order val="3"/>
          <c:tx>
            <c:strRef>
              <c:f>データシート!$A$30</c:f>
              <c:strCache>
                <c:ptCount val="1"/>
                <c:pt idx="0">
                  <c:v>林業集落排水事業特別会計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7.0000000000000007E-2</c:v>
                </c:pt>
                <c:pt idx="2">
                  <c:v>#N/A</c:v>
                </c:pt>
                <c:pt idx="3">
                  <c:v>0.1</c:v>
                </c:pt>
                <c:pt idx="4">
                  <c:v>#N/A</c:v>
                </c:pt>
                <c:pt idx="5">
                  <c:v>0.09</c:v>
                </c:pt>
                <c:pt idx="6">
                  <c:v>#N/A</c:v>
                </c:pt>
                <c:pt idx="7">
                  <c:v>0.09</c:v>
                </c:pt>
                <c:pt idx="8">
                  <c:v>#N/A</c:v>
                </c:pt>
                <c:pt idx="9">
                  <c:v>7.0000000000000007E-2</c:v>
                </c:pt>
              </c:numCache>
            </c:numRef>
          </c:val>
          <c:extLst>
            <c:ext xmlns:c16="http://schemas.microsoft.com/office/drawing/2014/chart" uri="{C3380CC4-5D6E-409C-BE32-E72D297353CC}">
              <c16:uniqueId val="{00000003-A5D4-420B-BD3E-8ECEDC2991EE}"/>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0.15</c:v>
                </c:pt>
                <c:pt idx="2">
                  <c:v>#N/A</c:v>
                </c:pt>
                <c:pt idx="3">
                  <c:v>0.11</c:v>
                </c:pt>
                <c:pt idx="4">
                  <c:v>#N/A</c:v>
                </c:pt>
                <c:pt idx="5">
                  <c:v>7.0000000000000007E-2</c:v>
                </c:pt>
                <c:pt idx="6">
                  <c:v>#N/A</c:v>
                </c:pt>
                <c:pt idx="7">
                  <c:v>0.11</c:v>
                </c:pt>
                <c:pt idx="8">
                  <c:v>#N/A</c:v>
                </c:pt>
                <c:pt idx="9">
                  <c:v>0.15</c:v>
                </c:pt>
              </c:numCache>
            </c:numRef>
          </c:val>
          <c:extLst>
            <c:ext xmlns:c16="http://schemas.microsoft.com/office/drawing/2014/chart" uri="{C3380CC4-5D6E-409C-BE32-E72D297353CC}">
              <c16:uniqueId val="{00000004-A5D4-420B-BD3E-8ECEDC2991EE}"/>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0.14000000000000001</c:v>
                </c:pt>
                <c:pt idx="2">
                  <c:v>#N/A</c:v>
                </c:pt>
                <c:pt idx="3">
                  <c:v>0.16</c:v>
                </c:pt>
                <c:pt idx="4">
                  <c:v>#N/A</c:v>
                </c:pt>
                <c:pt idx="5">
                  <c:v>0.28999999999999998</c:v>
                </c:pt>
                <c:pt idx="6">
                  <c:v>#N/A</c:v>
                </c:pt>
                <c:pt idx="7">
                  <c:v>0.2</c:v>
                </c:pt>
                <c:pt idx="8">
                  <c:v>#N/A</c:v>
                </c:pt>
                <c:pt idx="9">
                  <c:v>0.21</c:v>
                </c:pt>
              </c:numCache>
            </c:numRef>
          </c:val>
          <c:extLst>
            <c:ext xmlns:c16="http://schemas.microsoft.com/office/drawing/2014/chart" uri="{C3380CC4-5D6E-409C-BE32-E72D297353CC}">
              <c16:uniqueId val="{00000005-A5D4-420B-BD3E-8ECEDC2991EE}"/>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0.35</c:v>
                </c:pt>
                <c:pt idx="2">
                  <c:v>#N/A</c:v>
                </c:pt>
                <c:pt idx="3">
                  <c:v>0.38</c:v>
                </c:pt>
                <c:pt idx="4">
                  <c:v>#N/A</c:v>
                </c:pt>
                <c:pt idx="5">
                  <c:v>1.5</c:v>
                </c:pt>
                <c:pt idx="6">
                  <c:v>#N/A</c:v>
                </c:pt>
                <c:pt idx="7">
                  <c:v>0.52</c:v>
                </c:pt>
                <c:pt idx="8">
                  <c:v>#N/A</c:v>
                </c:pt>
                <c:pt idx="9">
                  <c:v>0.51</c:v>
                </c:pt>
              </c:numCache>
            </c:numRef>
          </c:val>
          <c:extLst>
            <c:ext xmlns:c16="http://schemas.microsoft.com/office/drawing/2014/chart" uri="{C3380CC4-5D6E-409C-BE32-E72D297353CC}">
              <c16:uniqueId val="{00000006-A5D4-420B-BD3E-8ECEDC2991EE}"/>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1.35</c:v>
                </c:pt>
                <c:pt idx="2">
                  <c:v>#N/A</c:v>
                </c:pt>
                <c:pt idx="3">
                  <c:v>1.7</c:v>
                </c:pt>
                <c:pt idx="4">
                  <c:v>#N/A</c:v>
                </c:pt>
                <c:pt idx="5">
                  <c:v>1.55</c:v>
                </c:pt>
                <c:pt idx="6">
                  <c:v>#N/A</c:v>
                </c:pt>
                <c:pt idx="7">
                  <c:v>1.22</c:v>
                </c:pt>
                <c:pt idx="8">
                  <c:v>#N/A</c:v>
                </c:pt>
                <c:pt idx="9">
                  <c:v>1.81</c:v>
                </c:pt>
              </c:numCache>
            </c:numRef>
          </c:val>
          <c:extLst>
            <c:ext xmlns:c16="http://schemas.microsoft.com/office/drawing/2014/chart" uri="{C3380CC4-5D6E-409C-BE32-E72D297353CC}">
              <c16:uniqueId val="{00000007-A5D4-420B-BD3E-8ECEDC2991EE}"/>
            </c:ext>
          </c:extLst>
        </c:ser>
        <c:ser>
          <c:idx val="8"/>
          <c:order val="8"/>
          <c:tx>
            <c:strRef>
              <c:f>データシート!$A$35</c:f>
              <c:strCache>
                <c:ptCount val="1"/>
                <c:pt idx="0">
                  <c:v>国民健康保険事業（事業勘定）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3.06</c:v>
                </c:pt>
                <c:pt idx="2">
                  <c:v>#N/A</c:v>
                </c:pt>
                <c:pt idx="3">
                  <c:v>2.87</c:v>
                </c:pt>
                <c:pt idx="4">
                  <c:v>#N/A</c:v>
                </c:pt>
                <c:pt idx="5">
                  <c:v>1.88</c:v>
                </c:pt>
                <c:pt idx="6">
                  <c:v>#N/A</c:v>
                </c:pt>
                <c:pt idx="7">
                  <c:v>1.51</c:v>
                </c:pt>
                <c:pt idx="8">
                  <c:v>#N/A</c:v>
                </c:pt>
                <c:pt idx="9">
                  <c:v>2.3199999999999998</c:v>
                </c:pt>
              </c:numCache>
            </c:numRef>
          </c:val>
          <c:extLst>
            <c:ext xmlns:c16="http://schemas.microsoft.com/office/drawing/2014/chart" uri="{C3380CC4-5D6E-409C-BE32-E72D297353CC}">
              <c16:uniqueId val="{00000008-A5D4-420B-BD3E-8ECEDC2991E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16.18</c:v>
                </c:pt>
                <c:pt idx="2">
                  <c:v>#N/A</c:v>
                </c:pt>
                <c:pt idx="3">
                  <c:v>19.010000000000002</c:v>
                </c:pt>
                <c:pt idx="4">
                  <c:v>#N/A</c:v>
                </c:pt>
                <c:pt idx="5">
                  <c:v>41.57</c:v>
                </c:pt>
                <c:pt idx="6">
                  <c:v>#N/A</c:v>
                </c:pt>
                <c:pt idx="7">
                  <c:v>35.25</c:v>
                </c:pt>
                <c:pt idx="8">
                  <c:v>#N/A</c:v>
                </c:pt>
                <c:pt idx="9">
                  <c:v>27.18</c:v>
                </c:pt>
              </c:numCache>
            </c:numRef>
          </c:val>
          <c:extLst>
            <c:ext xmlns:c16="http://schemas.microsoft.com/office/drawing/2014/chart" uri="{C3380CC4-5D6E-409C-BE32-E72D297353CC}">
              <c16:uniqueId val="{00000009-A5D4-420B-BD3E-8ECEDC2991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264</c:v>
                </c:pt>
                <c:pt idx="5">
                  <c:v>253</c:v>
                </c:pt>
                <c:pt idx="8">
                  <c:v>312</c:v>
                </c:pt>
                <c:pt idx="11">
                  <c:v>316</c:v>
                </c:pt>
                <c:pt idx="14">
                  <c:v>328</c:v>
                </c:pt>
              </c:numCache>
            </c:numRef>
          </c:val>
          <c:extLst>
            <c:ext xmlns:c16="http://schemas.microsoft.com/office/drawing/2014/chart" uri="{C3380CC4-5D6E-409C-BE32-E72D297353CC}">
              <c16:uniqueId val="{00000000-BF13-44F8-81C3-368D52E2E8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13-44F8-81C3-368D52E2E8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2-BF13-44F8-81C3-368D52E2E8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17</c:v>
                </c:pt>
                <c:pt idx="3">
                  <c:v>18</c:v>
                </c:pt>
                <c:pt idx="6">
                  <c:v>19</c:v>
                </c:pt>
                <c:pt idx="9">
                  <c:v>22</c:v>
                </c:pt>
                <c:pt idx="12">
                  <c:v>16</c:v>
                </c:pt>
              </c:numCache>
            </c:numRef>
          </c:val>
          <c:extLst>
            <c:ext xmlns:c16="http://schemas.microsoft.com/office/drawing/2014/chart" uri="{C3380CC4-5D6E-409C-BE32-E72D297353CC}">
              <c16:uniqueId val="{00000003-BF13-44F8-81C3-368D52E2E8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61</c:v>
                </c:pt>
                <c:pt idx="3">
                  <c:v>62</c:v>
                </c:pt>
                <c:pt idx="6">
                  <c:v>66</c:v>
                </c:pt>
                <c:pt idx="9">
                  <c:v>64</c:v>
                </c:pt>
                <c:pt idx="12">
                  <c:v>64</c:v>
                </c:pt>
              </c:numCache>
            </c:numRef>
          </c:val>
          <c:extLst>
            <c:ext xmlns:c16="http://schemas.microsoft.com/office/drawing/2014/chart" uri="{C3380CC4-5D6E-409C-BE32-E72D297353CC}">
              <c16:uniqueId val="{00000004-BF13-44F8-81C3-368D52E2E8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13-44F8-81C3-368D52E2E8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13-44F8-81C3-368D52E2E8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274</c:v>
                </c:pt>
                <c:pt idx="3">
                  <c:v>343</c:v>
                </c:pt>
                <c:pt idx="6">
                  <c:v>400</c:v>
                </c:pt>
                <c:pt idx="9">
                  <c:v>420</c:v>
                </c:pt>
                <c:pt idx="12">
                  <c:v>424</c:v>
                </c:pt>
              </c:numCache>
            </c:numRef>
          </c:val>
          <c:extLst>
            <c:ext xmlns:c16="http://schemas.microsoft.com/office/drawing/2014/chart" uri="{C3380CC4-5D6E-409C-BE32-E72D297353CC}">
              <c16:uniqueId val="{00000007-BF13-44F8-81C3-368D52E2E8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88</c:v>
                </c:pt>
                <c:pt idx="2">
                  <c:v>#N/A</c:v>
                </c:pt>
                <c:pt idx="3">
                  <c:v>#N/A</c:v>
                </c:pt>
                <c:pt idx="4">
                  <c:v>170</c:v>
                </c:pt>
                <c:pt idx="5">
                  <c:v>#N/A</c:v>
                </c:pt>
                <c:pt idx="6">
                  <c:v>#N/A</c:v>
                </c:pt>
                <c:pt idx="7">
                  <c:v>173</c:v>
                </c:pt>
                <c:pt idx="8">
                  <c:v>#N/A</c:v>
                </c:pt>
                <c:pt idx="9">
                  <c:v>#N/A</c:v>
                </c:pt>
                <c:pt idx="10">
                  <c:v>190</c:v>
                </c:pt>
                <c:pt idx="11">
                  <c:v>#N/A</c:v>
                </c:pt>
                <c:pt idx="12">
                  <c:v>#N/A</c:v>
                </c:pt>
                <c:pt idx="13">
                  <c:v>177</c:v>
                </c:pt>
                <c:pt idx="14">
                  <c:v>#N/A</c:v>
                </c:pt>
              </c:numCache>
            </c:numRef>
          </c:val>
          <c:smooth val="0"/>
          <c:extLst>
            <c:ext xmlns:c16="http://schemas.microsoft.com/office/drawing/2014/chart" uri="{C3380CC4-5D6E-409C-BE32-E72D297353CC}">
              <c16:uniqueId val="{00000008-BF13-44F8-81C3-368D52E2E8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3186</c:v>
                </c:pt>
                <c:pt idx="5">
                  <c:v>3286</c:v>
                </c:pt>
                <c:pt idx="8">
                  <c:v>3439</c:v>
                </c:pt>
                <c:pt idx="11">
                  <c:v>3253</c:v>
                </c:pt>
                <c:pt idx="14">
                  <c:v>3186</c:v>
                </c:pt>
              </c:numCache>
            </c:numRef>
          </c:val>
          <c:extLst>
            <c:ext xmlns:c16="http://schemas.microsoft.com/office/drawing/2014/chart" uri="{C3380CC4-5D6E-409C-BE32-E72D297353CC}">
              <c16:uniqueId val="{00000000-D506-4A5F-A8AF-69A8E2A32A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506-4A5F-A8AF-69A8E2A32A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3446</c:v>
                </c:pt>
                <c:pt idx="5">
                  <c:v>3318</c:v>
                </c:pt>
                <c:pt idx="8">
                  <c:v>3332</c:v>
                </c:pt>
                <c:pt idx="11">
                  <c:v>3866</c:v>
                </c:pt>
                <c:pt idx="14">
                  <c:v>4587</c:v>
                </c:pt>
              </c:numCache>
            </c:numRef>
          </c:val>
          <c:extLst>
            <c:ext xmlns:c16="http://schemas.microsoft.com/office/drawing/2014/chart" uri="{C3380CC4-5D6E-409C-BE32-E72D297353CC}">
              <c16:uniqueId val="{00000002-D506-4A5F-A8AF-69A8E2A32A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06-4A5F-A8AF-69A8E2A32A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06-4A5F-A8AF-69A8E2A32A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06-4A5F-A8AF-69A8E2A32A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380</c:v>
                </c:pt>
                <c:pt idx="3">
                  <c:v>406</c:v>
                </c:pt>
                <c:pt idx="6">
                  <c:v>374</c:v>
                </c:pt>
                <c:pt idx="9">
                  <c:v>311</c:v>
                </c:pt>
                <c:pt idx="12">
                  <c:v>311</c:v>
                </c:pt>
              </c:numCache>
            </c:numRef>
          </c:val>
          <c:extLst>
            <c:ext xmlns:c16="http://schemas.microsoft.com/office/drawing/2014/chart" uri="{C3380CC4-5D6E-409C-BE32-E72D297353CC}">
              <c16:uniqueId val="{00000006-D506-4A5F-A8AF-69A8E2A32A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94</c:v>
                </c:pt>
                <c:pt idx="3">
                  <c:v>156</c:v>
                </c:pt>
                <c:pt idx="6">
                  <c:v>167</c:v>
                </c:pt>
                <c:pt idx="9">
                  <c:v>149</c:v>
                </c:pt>
                <c:pt idx="12">
                  <c:v>143</c:v>
                </c:pt>
              </c:numCache>
            </c:numRef>
          </c:val>
          <c:extLst>
            <c:ext xmlns:c16="http://schemas.microsoft.com/office/drawing/2014/chart" uri="{C3380CC4-5D6E-409C-BE32-E72D297353CC}">
              <c16:uniqueId val="{00000007-D506-4A5F-A8AF-69A8E2A32A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496</c:v>
                </c:pt>
                <c:pt idx="3">
                  <c:v>440</c:v>
                </c:pt>
                <c:pt idx="6">
                  <c:v>403</c:v>
                </c:pt>
                <c:pt idx="9">
                  <c:v>408</c:v>
                </c:pt>
                <c:pt idx="12">
                  <c:v>368</c:v>
                </c:pt>
              </c:numCache>
            </c:numRef>
          </c:val>
          <c:extLst>
            <c:ext xmlns:c16="http://schemas.microsoft.com/office/drawing/2014/chart" uri="{C3380CC4-5D6E-409C-BE32-E72D297353CC}">
              <c16:uniqueId val="{00000008-D506-4A5F-A8AF-69A8E2A32A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11</c:v>
                </c:pt>
                <c:pt idx="9">
                  <c:v>11</c:v>
                </c:pt>
                <c:pt idx="12">
                  <c:v>10</c:v>
                </c:pt>
              </c:numCache>
            </c:numRef>
          </c:val>
          <c:extLst>
            <c:ext xmlns:c16="http://schemas.microsoft.com/office/drawing/2014/chart" uri="{C3380CC4-5D6E-409C-BE32-E72D297353CC}">
              <c16:uniqueId val="{00000009-D506-4A5F-A8AF-69A8E2A32A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3746</c:v>
                </c:pt>
                <c:pt idx="3">
                  <c:v>3831</c:v>
                </c:pt>
                <c:pt idx="6">
                  <c:v>3833</c:v>
                </c:pt>
                <c:pt idx="9">
                  <c:v>3616</c:v>
                </c:pt>
                <c:pt idx="12">
                  <c:v>3533</c:v>
                </c:pt>
              </c:numCache>
            </c:numRef>
          </c:val>
          <c:extLst>
            <c:ext xmlns:c16="http://schemas.microsoft.com/office/drawing/2014/chart" uri="{C3380CC4-5D6E-409C-BE32-E72D297353CC}">
              <c16:uniqueId val="{0000000A-D506-4A5F-A8AF-69A8E2A32AE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506-4A5F-A8AF-69A8E2A32AE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928</c:v>
                </c:pt>
                <c:pt idx="1">
                  <c:v>926</c:v>
                </c:pt>
                <c:pt idx="2">
                  <c:v>591</c:v>
                </c:pt>
              </c:numCache>
            </c:numRef>
          </c:val>
          <c:extLst>
            <c:ext xmlns:c16="http://schemas.microsoft.com/office/drawing/2014/chart" uri="{C3380CC4-5D6E-409C-BE32-E72D297353CC}">
              <c16:uniqueId val="{00000000-CFD2-4324-8C0F-A6CD5398E2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365</c:v>
                </c:pt>
                <c:pt idx="1">
                  <c:v>569</c:v>
                </c:pt>
                <c:pt idx="2">
                  <c:v>574</c:v>
                </c:pt>
              </c:numCache>
            </c:numRef>
          </c:val>
          <c:extLst>
            <c:ext xmlns:c16="http://schemas.microsoft.com/office/drawing/2014/chart" uri="{C3380CC4-5D6E-409C-BE32-E72D297353CC}">
              <c16:uniqueId val="{00000001-CFD2-4324-8C0F-A6CD5398E2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1839</c:v>
                </c:pt>
                <c:pt idx="1">
                  <c:v>2174</c:v>
                </c:pt>
                <c:pt idx="2">
                  <c:v>3229</c:v>
                </c:pt>
              </c:numCache>
            </c:numRef>
          </c:val>
          <c:extLst>
            <c:ext xmlns:c16="http://schemas.microsoft.com/office/drawing/2014/chart" uri="{C3380CC4-5D6E-409C-BE32-E72D297353CC}">
              <c16:uniqueId val="{00000002-CFD2-4324-8C0F-A6CD5398E2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{70998521-40E1-4C57-A4A6-FF29277D99ED}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63D-4619-946C-92709A26B5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{6551E562-BC45-4549-9FB9-F6E4D7D7C23F}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3D-4619-946C-92709A26B5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{53B12CE9-F804-49F2-A999-0E2EFA4EBA47}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3D-4619-946C-92709A26B5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{E70C2421-4165-4D89-8A85-940EA5A9204A}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3D-4619-946C-92709A26B5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{28545114-CFA8-4F1C-97CC-0630BC0018EA}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3D-4619-946C-92709A26B52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{A4C8908D-0FED-48DD-89ED-29D081D3D8C8}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63D-4619-946C-92709A26B52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{76999054-F073-4F8D-AE64-B4D0B7FFC926}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63D-4619-946C-92709A26B52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{E21058E1-FCA9-42CC-873A-F25D00F30736}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63D-4619-946C-92709A26B52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{69C8E8C7-39FE-4D01-83CF-3BD5994BE29F}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63D-4619-946C-92709A26B5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55.7</c:v>
                </c:pt>
                <c:pt idx="8">
                  <c:v>56.3</c:v>
                </c:pt>
                <c:pt idx="16">
                  <c:v>57.7</c:v>
                </c:pt>
                <c:pt idx="24">
                  <c:v>59.1</c:v>
                </c:pt>
                <c:pt idx="32">
                  <c:v>60.5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63D-4619-946C-92709A26B52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{ECD4A995-A504-4E4F-85F0-533E2DDBFD8B}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63D-4619-946C-92709A26B52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{3B6822D9-8995-437D-96D7-9B39BCFF1548}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3D-4619-946C-92709A26B5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{2FB8E6FF-9F30-47F2-85B5-C1AA2EE5AB20}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3D-4619-946C-92709A26B5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{C11EDC90-7712-4441-ADD2-08A54881FA0F}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3D-4619-946C-92709A26B5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{B7C8308A-1098-4E91-AF74-B06613A3D08C}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3D-4619-946C-92709A26B52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{337C5847-49D8-454A-84C0-B51CA15CA934}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63D-4619-946C-92709A26B52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{7B30D55C-AAAA-4B6A-937C-641D2557BF41}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63D-4619-946C-92709A26B52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{E6D06192-4860-4E43-A92B-21F5C101B7E8}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63D-4619-946C-92709A26B52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{09F5F4CB-24BC-4869-9A46-58813A684406}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63D-4619-946C-92709A26B5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63D-4619-946C-92709A26B52E}"/>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{F884BECD-03B1-45B1-97C4-CBB65EA9491F}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3CC-4B01-B1D0-B9E971FDAA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{631FC347-36A8-41C3-9026-E8E49C2D9F56}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CC-4B01-B1D0-B9E971FDAA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{C5472252-BD38-4D88-8EE6-F25275576F4E}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CC-4B01-B1D0-B9E971FDAA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{7DA6D58B-B940-4A74-97CF-C7E6753B1EF6}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CC-4B01-B1D0-B9E971FDAA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{CB362BD1-1007-4CEA-8CEA-9AA5CDD48FA6}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CC-4B01-B1D0-B9E971FDAA4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{0D0CDA5B-B175-4B0B-8BBE-5FE135DA690B}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3CC-4B01-B1D0-B9E971FDAA4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{4433332D-0F7D-4341-805B-1EF0E10BA195}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3CC-4B01-B1D0-B9E971FDAA4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{EF974B54-788E-41BE-B78F-139400ABB3E6}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3CC-4B01-B1D0-B9E971FDAA4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{01CA5467-E6AA-4BEF-AEF9-49ABD4E6C3E8}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3CC-4B01-B1D0-B9E971FDAA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8</c:v>
                </c:pt>
                <c:pt idx="16">
                  <c:v>9.6999999999999993</c:v>
                </c:pt>
                <c:pt idx="24">
                  <c:v>11.4</c:v>
                </c:pt>
                <c:pt idx="32">
                  <c:v>11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3CC-4B01-B1D0-B9E971FDAA4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{AFB759BA-2C47-454C-A982-072FBA88D450}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3CC-4B01-B1D0-B9E971FDAA4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{CE8A56D9-1826-43FB-B809-AEC5E1CB9819}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CC-4B01-B1D0-B9E971FDAA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{6EFDBD6C-7A27-42B3-99D7-7978E7EE87CC}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CC-4B01-B1D0-B9E971FDAA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{C909F263-9E4A-425E-A377-C2DEB1EC6544}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CC-4B01-B1D0-B9E971FDAA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{7668406C-CF26-488C-824F-DE8EDE49DADE}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CC-4B01-B1D0-B9E971FDAA4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{A40A3ED8-D107-4154-A5D6-14C2A99DDA7E}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3CC-4B01-B1D0-B9E971FDAA4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{2AE660EA-631D-4152-AD9F-2D419074B2DC}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3CC-4B01-B1D0-B9E971FDAA45}"/>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{906A502B-CAD5-49B9-B2BE-1CBD0B4482D3}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3CC-4B01-B1D0-B9E971FDAA45}"/>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{48559ECF-82C8-41A3-BE61-7201FFF9C004}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3CC-4B01-B1D0-B9E971FDAA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3CC-4B01-B1D0-B9E971FDAA45}"/>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2,035
2,025
190.96
6,429,700
5,737,164
534,927
1,977,635
3,532,739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下回っており、依然として村内の産業で財源を支えることは難しく、人口減少も顕著であるため、市町村民税・法人税等の地方税を安定的に見込むことは困難であり、自主財源の伸びは当面期待できない状況である。よって、今後大幅に上昇するとは考えにく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類似団体と同数値となった。</a:t>
          </a:r>
        </a:p>
        <a:p>
          <a:r>
            <a:rPr kumimoji="1" lang="ja-JP" altLang="en-US" sz="1300">
              <a:latin typeface="ＭＳ Ｐゴシック" panose="020B0600070205080204" pitchFamily="50" charset="-128"/>
              <a:ea typeface="ＭＳ Ｐゴシック" panose="020B0600070205080204" pitchFamily="50" charset="-128"/>
            </a:rPr>
            <a:t>　前年比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の増となっており、経常経費充当一般財源等（分子）が経常一般財源等（分母）を上回ったためである。経常経費一般財源等（分子）の増加要因としては、維持補修費等の増額及び補助費等の増額があげられる。今後は徹底した事務事業の見直し等により経常的経費の抑制に努め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13758</xdr:rowOff>
    </xdr:from>
    <xdr:to>
      <xdr:col>23</xdr:col>
      <xdr:colOff>133350</xdr:colOff>
      <xdr:row>63</xdr:row>
      <xdr:rowOff>114300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15108"/>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13758</xdr:rowOff>
    </xdr:from>
    <xdr:to>
      <xdr:col>19</xdr:col>
      <xdr:colOff>133350</xdr:colOff>
      <xdr:row>64</xdr:row>
      <xdr:rowOff>11219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15108"/>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11219</xdr:rowOff>
    </xdr:from>
    <xdr:to>
      <xdr:col>15</xdr:col>
      <xdr:colOff>82550</xdr:colOff>
      <xdr:row>64</xdr:row>
      <xdr:rowOff>147955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84019"/>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110279</xdr:rowOff>
    </xdr:from>
    <xdr:to>
      <xdr:col>11</xdr:col>
      <xdr:colOff>31750</xdr:colOff>
      <xdr:row>64</xdr:row>
      <xdr:rowOff>147955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11629"/>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134408</xdr:rowOff>
    </xdr:from>
    <xdr:to>
      <xdr:col>19</xdr:col>
      <xdr:colOff>184150</xdr:colOff>
      <xdr:row>63</xdr:row>
      <xdr:rowOff>64558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49335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131869</xdr:rowOff>
    </xdr:from>
    <xdr:to>
      <xdr:col>15</xdr:col>
      <xdr:colOff>133350</xdr:colOff>
      <xdr:row>64</xdr:row>
      <xdr:rowOff>62019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46796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97155</xdr:rowOff>
    </xdr:from>
    <xdr:to>
      <xdr:col>11</xdr:col>
      <xdr:colOff>82550</xdr:colOff>
      <xdr:row>65</xdr:row>
      <xdr:rowOff>27305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12082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59479</xdr:rowOff>
    </xdr:from>
    <xdr:to>
      <xdr:col>7</xdr:col>
      <xdr:colOff>31750</xdr:colOff>
      <xdr:row>63</xdr:row>
      <xdr:rowOff>161079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171256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2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359,509</a:t>
          </a:r>
          <a:r>
            <a:rPr kumimoji="1" lang="ja-JP" altLang="en-US" sz="1300">
              <a:latin typeface="ＭＳ Ｐゴシック" panose="020B0600070205080204" pitchFamily="50" charset="-128"/>
              <a:ea typeface="ＭＳ Ｐゴシック" panose="020B0600070205080204" pitchFamily="50" charset="-128"/>
            </a:rPr>
            <a:t>円上回っている。主な要因としてふるさと納税関係の物件費の増が要因としてあげられる。施設も老朽化しているため、可能な限り経常経費の節減にあたりたい。</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1580</xdr:rowOff>
    </xdr:from>
    <xdr:to>
      <xdr:col>23</xdr:col>
      <xdr:colOff>133350</xdr:colOff>
      <xdr:row>84</xdr:row>
      <xdr:rowOff>110536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31930"/>
          <a:ext cx="838200" cy="28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125343</xdr:rowOff>
    </xdr:from>
    <xdr:to>
      <xdr:col>19</xdr:col>
      <xdr:colOff>133350</xdr:colOff>
      <xdr:row>83</xdr:row>
      <xdr:rowOff>1580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84243"/>
          <a:ext cx="889000" cy="4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125343</xdr:rowOff>
    </xdr:from>
    <xdr:to>
      <xdr:col>15</xdr:col>
      <xdr:colOff>82550</xdr:colOff>
      <xdr:row>82</xdr:row>
      <xdr:rowOff>129944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84243"/>
          <a:ext cx="889000" cy="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69608</xdr:rowOff>
    </xdr:from>
    <xdr:to>
      <xdr:col>11</xdr:col>
      <xdr:colOff>31750</xdr:colOff>
      <xdr:row>82</xdr:row>
      <xdr:rowOff>129944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28508"/>
          <a:ext cx="889000" cy="6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59736</xdr:rowOff>
    </xdr:from>
    <xdr:to>
      <xdr:col>23</xdr:col>
      <xdr:colOff>184150</xdr:colOff>
      <xdr:row>84</xdr:row>
      <xdr:rowOff>161336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6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31813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3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122230</xdr:rowOff>
    </xdr:from>
    <xdr:to>
      <xdr:col>19</xdr:col>
      <xdr:colOff>184150</xdr:colOff>
      <xdr:row>83</xdr:row>
      <xdr:rowOff>52380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8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37157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6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74543</xdr:rowOff>
    </xdr:from>
    <xdr:to>
      <xdr:col>15</xdr:col>
      <xdr:colOff>133350</xdr:colOff>
      <xdr:row>83</xdr:row>
      <xdr:rowOff>4693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3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160920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1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79144</xdr:rowOff>
    </xdr:from>
    <xdr:to>
      <xdr:col>11</xdr:col>
      <xdr:colOff>82550</xdr:colOff>
      <xdr:row>83</xdr:row>
      <xdr:rowOff>9294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3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165521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2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18808</xdr:rowOff>
    </xdr:from>
    <xdr:to>
      <xdr:col>7</xdr:col>
      <xdr:colOff>31750</xdr:colOff>
      <xdr:row>82</xdr:row>
      <xdr:rowOff>120408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7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130585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4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ポイントであり、特別昇給制度の運用等で改善を図っているが、今後も人事評価制度の本格的な運用など多角的な視点からの給与水準を検討する必要がある。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94235</xdr:rowOff>
    </xdr:from>
    <xdr:to>
      <xdr:col>81</xdr:col>
      <xdr:colOff>44450</xdr:colOff>
      <xdr:row>87</xdr:row>
      <xdr:rowOff>142494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010385"/>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94235</xdr:rowOff>
    </xdr:from>
    <xdr:to>
      <xdr:col>77</xdr:col>
      <xdr:colOff>44450</xdr:colOff>
      <xdr:row>87</xdr:row>
      <xdr:rowOff>142494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010385"/>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41148</xdr:rowOff>
    </xdr:from>
    <xdr:to>
      <xdr:col>72</xdr:col>
      <xdr:colOff>203200</xdr:colOff>
      <xdr:row>87</xdr:row>
      <xdr:rowOff>142494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95729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41148</xdr:rowOff>
    </xdr:from>
    <xdr:to>
      <xdr:col>68</xdr:col>
      <xdr:colOff>152400</xdr:colOff>
      <xdr:row>87</xdr:row>
      <xdr:rowOff>55626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9572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91694</xdr:rowOff>
    </xdr:from>
    <xdr:to>
      <xdr:col>81</xdr:col>
      <xdr:colOff>95250</xdr:colOff>
      <xdr:row>88</xdr:row>
      <xdr:rowOff>21844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108221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43435</xdr:rowOff>
    </xdr:from>
    <xdr:to>
      <xdr:col>77</xdr:col>
      <xdr:colOff>95250</xdr:colOff>
      <xdr:row>87</xdr:row>
      <xdr:rowOff>145035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155212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2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91694</xdr:rowOff>
    </xdr:from>
    <xdr:to>
      <xdr:col>73</xdr:col>
      <xdr:colOff>44450</xdr:colOff>
      <xdr:row>88</xdr:row>
      <xdr:rowOff>21844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32021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7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161798</xdr:rowOff>
    </xdr:from>
    <xdr:to>
      <xdr:col>68</xdr:col>
      <xdr:colOff>203200</xdr:colOff>
      <xdr:row>87</xdr:row>
      <xdr:rowOff>91948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0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102125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xdr:rowOff>
    </xdr:from>
    <xdr:to>
      <xdr:col>64</xdr:col>
      <xdr:colOff>152400</xdr:colOff>
      <xdr:row>87</xdr:row>
      <xdr:rowOff>106426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116603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8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2.68</a:t>
          </a:r>
          <a:r>
            <a:rPr kumimoji="1" lang="ja-JP" altLang="en-US" sz="1300">
              <a:latin typeface="ＭＳ Ｐゴシック" panose="020B0600070205080204" pitchFamily="50" charset="-128"/>
              <a:ea typeface="ＭＳ Ｐゴシック" panose="020B0600070205080204" pitchFamily="50" charset="-128"/>
            </a:rPr>
            <a:t>人上回っているが、保育士、スクールバス運転手、水道手など直営事業に係る人員も含まれている。今後も一般行政職における適正度も塾考しながら行政運営に支障が出ないよう適正管理を実施しなければならない。</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159838</xdr:rowOff>
    </xdr:from>
    <xdr:to>
      <xdr:col>81</xdr:col>
      <xdr:colOff>44450</xdr:colOff>
      <xdr:row>61</xdr:row>
      <xdr:rowOff>44922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46838"/>
          <a:ext cx="838200" cy="5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141224</xdr:rowOff>
    </xdr:from>
    <xdr:to>
      <xdr:col>77</xdr:col>
      <xdr:colOff>44450</xdr:colOff>
      <xdr:row>60</xdr:row>
      <xdr:rowOff>159838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28224"/>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113302</xdr:rowOff>
    </xdr:from>
    <xdr:to>
      <xdr:col>72</xdr:col>
      <xdr:colOff>203200</xdr:colOff>
      <xdr:row>60</xdr:row>
      <xdr:rowOff>141224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00302"/>
          <a:ext cx="8890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92964</xdr:rowOff>
    </xdr:from>
    <xdr:to>
      <xdr:col>68</xdr:col>
      <xdr:colOff>152400</xdr:colOff>
      <xdr:row>60</xdr:row>
      <xdr:rowOff>113302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79964"/>
          <a:ext cx="889000" cy="2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165572</xdr:rowOff>
    </xdr:from>
    <xdr:to>
      <xdr:col>81</xdr:col>
      <xdr:colOff>95250</xdr:colOff>
      <xdr:row>61</xdr:row>
      <xdr:rowOff>95722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137649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109038</xdr:rowOff>
    </xdr:from>
    <xdr:to>
      <xdr:col>77</xdr:col>
      <xdr:colOff>95250</xdr:colOff>
      <xdr:row>61</xdr:row>
      <xdr:rowOff>39188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23965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82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90424</xdr:rowOff>
    </xdr:from>
    <xdr:to>
      <xdr:col>73</xdr:col>
      <xdr:colOff>44450</xdr:colOff>
      <xdr:row>61</xdr:row>
      <xdr:rowOff>20574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5351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62502</xdr:rowOff>
    </xdr:from>
    <xdr:to>
      <xdr:col>68</xdr:col>
      <xdr:colOff>203200</xdr:colOff>
      <xdr:row>60</xdr:row>
      <xdr:rowOff>164102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4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148879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43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42164</xdr:rowOff>
    </xdr:from>
    <xdr:to>
      <xdr:col>64</xdr:col>
      <xdr:colOff>152400</xdr:colOff>
      <xdr:row>60</xdr:row>
      <xdr:rowOff>143764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128541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4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年度事業実施分の起債償還が始まり、昨年度から</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％台となった。義務教育学校、観光施設、スポーツ施設整備等で借入があるため、今後も比率が上昇していくことが見込まれる。さらに、分母を構成する地方交付税の動向によって上昇する可能性もある。</a:t>
          </a:r>
        </a:p>
        <a:p>
          <a:r>
            <a:rPr kumimoji="1" lang="ja-JP" altLang="en-US" sz="1300">
              <a:latin typeface="ＭＳ Ｐゴシック" panose="020B0600070205080204" pitchFamily="50" charset="-128"/>
              <a:ea typeface="ＭＳ Ｐゴシック" panose="020B0600070205080204" pitchFamily="50" charset="-128"/>
            </a:rPr>
            <a:t>　引き続き、できる限り地方債の新規発行を抑制するなどして、公債費の削減に努める。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95250</xdr:rowOff>
    </xdr:from>
    <xdr:to>
      <xdr:col>81</xdr:col>
      <xdr:colOff>44450</xdr:colOff>
      <xdr:row>43</xdr:row>
      <xdr:rowOff>127423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46760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162137</xdr:rowOff>
    </xdr:from>
    <xdr:to>
      <xdr:col>77</xdr:col>
      <xdr:colOff>44450</xdr:colOff>
      <xdr:row>43</xdr:row>
      <xdr:rowOff>127423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36303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162137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22630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42</xdr:row>
      <xdr:rowOff>25400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9760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76623</xdr:rowOff>
    </xdr:from>
    <xdr:to>
      <xdr:col>77</xdr:col>
      <xdr:colOff>95250</xdr:colOff>
      <xdr:row>44</xdr:row>
      <xdr:rowOff>6773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163000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53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111337</xdr:rowOff>
    </xdr:from>
    <xdr:to>
      <xdr:col>73</xdr:col>
      <xdr:colOff>44450</xdr:colOff>
      <xdr:row>43</xdr:row>
      <xdr:rowOff>41487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26264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以降、将来負担額を充当可能財源が超過しており、将来負担比率は発生していない。しかしながら、地方債の新規発行をおこなっており、将来負担額が増加していることから、引き続き、できる限り地方債の新規発行を抑制するなどして、現状の比率を維持するよう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2,035
2,025
190.96
6,429,700
5,737,164
534,927
1,977,635
3,532,739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ポイント下回っているが、前年比から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ポイントの増となっている。職員が増えたことにより人件費が増加した。職員定数に合わせて、職員数を増やす予定のため、今後増加見込み。</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136144</xdr:rowOff>
    </xdr:from>
    <xdr:to>
      <xdr:col>24</xdr:col>
      <xdr:colOff>25400</xdr:colOff>
      <xdr:row>36</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083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131572</xdr:rowOff>
    </xdr:from>
    <xdr:to>
      <xdr:col>19</xdr:col>
      <xdr:colOff>187325</xdr:colOff>
      <xdr:row>36</xdr:row>
      <xdr:rowOff>136144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37</xdr:row>
      <xdr:rowOff>88138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0377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88138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85344</xdr:rowOff>
    </xdr:from>
    <xdr:to>
      <xdr:col>20</xdr:col>
      <xdr:colOff>38100</xdr:colOff>
      <xdr:row>37</xdr:row>
      <xdr:rowOff>15494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80772</xdr:rowOff>
    </xdr:from>
    <xdr:to>
      <xdr:col>15</xdr:col>
      <xdr:colOff>149225</xdr:colOff>
      <xdr:row>37</xdr:row>
      <xdr:rowOff>10922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ポイントであるが、前年比から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ポイント増となった。経常的物件費は</a:t>
          </a:r>
          <a:r>
            <a:rPr kumimoji="1" lang="en-US" altLang="ja-JP" sz="1300">
              <a:latin typeface="ＭＳ Ｐゴシック" panose="020B0600070205080204" pitchFamily="50" charset="-128"/>
              <a:ea typeface="ＭＳ Ｐゴシック" panose="020B0600070205080204" pitchFamily="50" charset="-128"/>
            </a:rPr>
            <a:t>6,152</a:t>
          </a:r>
          <a:r>
            <a:rPr kumimoji="1" lang="ja-JP" altLang="en-US" sz="1300">
              <a:latin typeface="ＭＳ Ｐゴシック" panose="020B0600070205080204" pitchFamily="50" charset="-128"/>
              <a:ea typeface="ＭＳ Ｐゴシック" panose="020B0600070205080204" pitchFamily="50" charset="-128"/>
            </a:rPr>
            <a:t>千円増とっており、各種施設関係の維持管理経費が増加傾向にある。物件費が過大にならないよう注意を払いながら適正な物件費予算の配分に努める。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19558</xdr:rowOff>
    </xdr:from>
    <xdr:to>
      <xdr:col>82</xdr:col>
      <xdr:colOff>107950</xdr:colOff>
      <xdr:row>17</xdr:row>
      <xdr:rowOff>33274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342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19558</xdr:rowOff>
    </xdr:from>
    <xdr:to>
      <xdr:col>78</xdr:col>
      <xdr:colOff>69850</xdr:colOff>
      <xdr:row>17</xdr:row>
      <xdr:rowOff>65278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34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65278</xdr:rowOff>
    </xdr:from>
    <xdr:to>
      <xdr:col>73</xdr:col>
      <xdr:colOff>180975</xdr:colOff>
      <xdr:row>17</xdr:row>
      <xdr:rowOff>65278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79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14986</xdr:rowOff>
    </xdr:from>
    <xdr:to>
      <xdr:col>69</xdr:col>
      <xdr:colOff>92075</xdr:colOff>
      <xdr:row>17</xdr:row>
      <xdr:rowOff>65278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296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170451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4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140208</xdr:rowOff>
    </xdr:from>
    <xdr:to>
      <xdr:col>78</xdr:col>
      <xdr:colOff>120650</xdr:colOff>
      <xdr:row>17</xdr:row>
      <xdr:rowOff>70358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14478</xdr:rowOff>
    </xdr:from>
    <xdr:to>
      <xdr:col>74</xdr:col>
      <xdr:colOff>31750</xdr:colOff>
      <xdr:row>17</xdr:row>
      <xdr:rowOff>116078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14478</xdr:rowOff>
    </xdr:from>
    <xdr:to>
      <xdr:col>69</xdr:col>
      <xdr:colOff>142875</xdr:colOff>
      <xdr:row>17</xdr:row>
      <xdr:rowOff>116078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類似団体と同数値となっており、前年比で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ポイント増となっている。経常的扶助費は前年から</a:t>
          </a:r>
          <a:r>
            <a:rPr kumimoji="1" lang="en-US" altLang="ja-JP" sz="1300">
              <a:latin typeface="ＭＳ Ｐゴシック" panose="020B0600070205080204" pitchFamily="50" charset="-128"/>
              <a:ea typeface="ＭＳ Ｐゴシック" panose="020B0600070205080204" pitchFamily="50" charset="-128"/>
            </a:rPr>
            <a:t>3,108</a:t>
          </a:r>
          <a:r>
            <a:rPr kumimoji="1" lang="ja-JP" altLang="en-US" sz="1300">
              <a:latin typeface="ＭＳ Ｐゴシック" panose="020B0600070205080204" pitchFamily="50" charset="-128"/>
              <a:ea typeface="ＭＳ Ｐゴシック" panose="020B0600070205080204" pitchFamily="50" charset="-128"/>
            </a:rPr>
            <a:t>千円増となっており、少子高齢化の進行により各種社会保障関係経費については増大することが見込まれることから、個々の事業について住民のニーズや必要性を吟味しながら扶助費の抑制に努めていく。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37193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34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4535</xdr:rowOff>
    </xdr:from>
    <xdr:to>
      <xdr:col>19</xdr:col>
      <xdr:colOff>187325</xdr:colOff>
      <xdr:row>55</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53522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83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129920</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125185</xdr:rowOff>
    </xdr:from>
    <xdr:to>
      <xdr:col>20</xdr:col>
      <xdr:colOff>38100</xdr:colOff>
      <xdr:row>55</xdr:row>
      <xdr:rowOff>55335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65512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ポイント上回っている。その他の主な構成は繰出金であるが、本村の特別会計</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会計において、資金不足に陥っているものはなく、簡易水道事業会計及び下水道事業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会計においては赤字補てん財源繰出しもない。令和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年度から簡易水道及び下水道事業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会計において、公営企業会計へ移行するため、独立採算での運営を十分念頭に置いた事業運営に努める。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132715</xdr:rowOff>
    </xdr:from>
    <xdr:to>
      <xdr:col>82</xdr:col>
      <xdr:colOff>107950</xdr:colOff>
      <xdr:row>58</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9053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132715</xdr:rowOff>
    </xdr:from>
    <xdr:to>
      <xdr:col>78</xdr:col>
      <xdr:colOff>69850</xdr:colOff>
      <xdr:row>58</xdr:row>
      <xdr:rowOff>86995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90536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86995</xdr:rowOff>
    </xdr:from>
    <xdr:to>
      <xdr:col>73</xdr:col>
      <xdr:colOff>180975</xdr:colOff>
      <xdr:row>58</xdr:row>
      <xdr:rowOff>115570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0310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109855</xdr:rowOff>
    </xdr:from>
    <xdr:to>
      <xdr:col>69</xdr:col>
      <xdr:colOff>92075</xdr:colOff>
      <xdr:row>58</xdr:row>
      <xdr:rowOff>115570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0539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121920</xdr:rowOff>
    </xdr:from>
    <xdr:to>
      <xdr:col>82</xdr:col>
      <xdr:colOff>158750</xdr:colOff>
      <xdr:row>58</xdr:row>
      <xdr:rowOff>52070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93997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6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81915</xdr:rowOff>
    </xdr:from>
    <xdr:to>
      <xdr:col>78</xdr:col>
      <xdr:colOff>120650</xdr:colOff>
      <xdr:row>58</xdr:row>
      <xdr:rowOff>12065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168292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94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36195</xdr:rowOff>
    </xdr:from>
    <xdr:to>
      <xdr:col>74</xdr:col>
      <xdr:colOff>31750</xdr:colOff>
      <xdr:row>58</xdr:row>
      <xdr:rowOff>137795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122572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64770</xdr:rowOff>
    </xdr:from>
    <xdr:to>
      <xdr:col>69</xdr:col>
      <xdr:colOff>142875</xdr:colOff>
      <xdr:row>58</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59055</xdr:rowOff>
    </xdr:from>
    <xdr:to>
      <xdr:col>65</xdr:col>
      <xdr:colOff>53975</xdr:colOff>
      <xdr:row>58</xdr:row>
      <xdr:rowOff>160655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145432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となっている。しかし、経常一般補助費等には一部事務組合に対する負担金や、各種団体に対する負担金が多く含まれているため、各組織の状況に応じて変動しやすく、今後施設の改修等も見込まれるので、増加する見込み。</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36</xdr:row>
      <xdr:rowOff>21844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1483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36</xdr:row>
      <xdr:rowOff>3556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148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1757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2169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96774</xdr:rowOff>
    </xdr:from>
    <xdr:to>
      <xdr:col>78</xdr:col>
      <xdr:colOff>120650</xdr:colOff>
      <xdr:row>36</xdr:row>
      <xdr:rowOff>26924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ポイント上回っている。災害復旧事業債及び学校教育施設等整備事業債の増が要因としてあげられる。平成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事業実施分の起債償還額が大きく、今後も観光施設やスポーツ施設整備関係に伴う償還が見込まれるため、適債事業に留意しながら公債費負担が急激に増加しないよう計画的な社会資本整備を心がける必要があ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111761</xdr:rowOff>
    </xdr:from>
    <xdr:to>
      <xdr:col>24</xdr:col>
      <xdr:colOff>25400</xdr:colOff>
      <xdr:row>77</xdr:row>
      <xdr:rowOff>119380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3134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111761</xdr:rowOff>
    </xdr:from>
    <xdr:to>
      <xdr:col>19</xdr:col>
      <xdr:colOff>187325</xdr:colOff>
      <xdr:row>77</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3134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66039</xdr:rowOff>
    </xdr:from>
    <xdr:to>
      <xdr:col>15</xdr:col>
      <xdr:colOff>98425</xdr:colOff>
      <xdr:row>77</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2676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92711</xdr:rowOff>
    </xdr:from>
    <xdr:to>
      <xdr:col>11</xdr:col>
      <xdr:colOff>9525</xdr:colOff>
      <xdr:row>77</xdr:row>
      <xdr:rowOff>66039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1229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68580</xdr:rowOff>
    </xdr:from>
    <xdr:to>
      <xdr:col>24</xdr:col>
      <xdr:colOff>76200</xdr:colOff>
      <xdr:row>77</xdr:row>
      <xdr:rowOff>170180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40657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60961</xdr:rowOff>
    </xdr:from>
    <xdr:to>
      <xdr:col>20</xdr:col>
      <xdr:colOff>38100</xdr:colOff>
      <xdr:row>77</xdr:row>
      <xdr:rowOff>162561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147338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48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76200</xdr:rowOff>
    </xdr:from>
    <xdr:to>
      <xdr:col>15</xdr:col>
      <xdr:colOff>149225</xdr:colOff>
      <xdr:row>78</xdr:row>
      <xdr:rowOff>6350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162577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15239</xdr:rowOff>
    </xdr:from>
    <xdr:to>
      <xdr:col>11</xdr:col>
      <xdr:colOff>60325</xdr:colOff>
      <xdr:row>77</xdr:row>
      <xdr:rowOff>116839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101616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ポイントとなっており、前年比で</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ポイント増となっている。物件費や補助費の増が増加要因である。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134620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248639"/>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78</xdr:row>
      <xdr:rowOff>20320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2486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20320</xdr:rowOff>
    </xdr:from>
    <xdr:to>
      <xdr:col>73</xdr:col>
      <xdr:colOff>180975</xdr:colOff>
      <xdr:row>79</xdr:row>
      <xdr:rowOff>39370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3934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157480</xdr:rowOff>
    </xdr:from>
    <xdr:to>
      <xdr:col>69</xdr:col>
      <xdr:colOff>92075</xdr:colOff>
      <xdr:row>79</xdr:row>
      <xdr:rowOff>39370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530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83820</xdr:rowOff>
    </xdr:from>
    <xdr:to>
      <xdr:col>82</xdr:col>
      <xdr:colOff>158750</xdr:colOff>
      <xdr:row>78</xdr:row>
      <xdr:rowOff>13970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100347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13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140970</xdr:rowOff>
    </xdr:from>
    <xdr:to>
      <xdr:col>74</xdr:col>
      <xdr:colOff>31750</xdr:colOff>
      <xdr:row>78</xdr:row>
      <xdr:rowOff>71120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81297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160020</xdr:rowOff>
    </xdr:from>
    <xdr:to>
      <xdr:col>69</xdr:col>
      <xdr:colOff>142875</xdr:colOff>
      <xdr:row>79</xdr:row>
      <xdr:rowOff>90170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74947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106680</xdr:rowOff>
    </xdr:from>
    <xdr:to>
      <xdr:col>65</xdr:col>
      <xdr:colOff>53975</xdr:colOff>
      <xdr:row>79</xdr:row>
      <xdr:rowOff>36830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47007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141304</xdr:rowOff>
    </xdr:from>
    <xdr:to>
      <xdr:col>29</xdr:col>
      <xdr:colOff>127000</xdr:colOff>
      <xdr:row>19</xdr:row>
      <xdr:rowOff>9382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75029"/>
          <a:ext cx="647700" cy="39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126082</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59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9382</xdr:rowOff>
    </xdr:from>
    <xdr:to>
      <xdr:col>26</xdr:col>
      <xdr:colOff>50800</xdr:colOff>
      <xdr:row>19</xdr:row>
      <xdr:rowOff>41742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14557"/>
          <a:ext cx="698500" cy="32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41742</xdr:rowOff>
    </xdr:from>
    <xdr:to>
      <xdr:col>22</xdr:col>
      <xdr:colOff>114300</xdr:colOff>
      <xdr:row>19</xdr:row>
      <xdr:rowOff>49130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46917"/>
          <a:ext cx="698500" cy="7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49130</xdr:rowOff>
    </xdr:from>
    <xdr:to>
      <xdr:col>18</xdr:col>
      <xdr:colOff>177800</xdr:colOff>
      <xdr:row>19</xdr:row>
      <xdr:rowOff>105259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54305"/>
          <a:ext cx="698500" cy="56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90504</xdr:rowOff>
    </xdr:from>
    <xdr:to>
      <xdr:col>29</xdr:col>
      <xdr:colOff>177800</xdr:colOff>
      <xdr:row>19</xdr:row>
      <xdr:rowOff>20655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2422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107031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6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130032</xdr:rowOff>
    </xdr:from>
    <xdr:to>
      <xdr:col>26</xdr:col>
      <xdr:colOff>101600</xdr:colOff>
      <xdr:row>19</xdr:row>
      <xdr:rowOff>60182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63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70358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32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162392</xdr:rowOff>
    </xdr:from>
    <xdr:to>
      <xdr:col>22</xdr:col>
      <xdr:colOff>165100</xdr:colOff>
      <xdr:row>19</xdr:row>
      <xdr:rowOff>92542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96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77319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8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169780</xdr:rowOff>
    </xdr:from>
    <xdr:to>
      <xdr:col>19</xdr:col>
      <xdr:colOff>38100</xdr:colOff>
      <xdr:row>19</xdr:row>
      <xdr:rowOff>99930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03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110108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7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54459</xdr:rowOff>
    </xdr:from>
    <xdr:to>
      <xdr:col>15</xdr:col>
      <xdr:colOff>101600</xdr:colOff>
      <xdr:row>19</xdr:row>
      <xdr:rowOff>156059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59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140836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46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110321</xdr:rowOff>
    </xdr:from>
    <xdr:to>
      <xdr:col>29</xdr:col>
      <xdr:colOff>127000</xdr:colOff>
      <xdr:row>36</xdr:row>
      <xdr:rowOff>129949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063571"/>
          <a:ext cx="647700" cy="19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16026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140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110321</xdr:rowOff>
    </xdr:from>
    <xdr:to>
      <xdr:col>26</xdr:col>
      <xdr:colOff>50800</xdr:colOff>
      <xdr:row>36</xdr:row>
      <xdr:rowOff>155465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063571"/>
          <a:ext cx="698500" cy="4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155465</xdr:rowOff>
    </xdr:from>
    <xdr:to>
      <xdr:col>22</xdr:col>
      <xdr:colOff>114300</xdr:colOff>
      <xdr:row>36</xdr:row>
      <xdr:rowOff>168624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108715"/>
          <a:ext cx="698500" cy="13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168624</xdr:rowOff>
    </xdr:from>
    <xdr:to>
      <xdr:col>18</xdr:col>
      <xdr:colOff>177800</xdr:colOff>
      <xdr:row>37</xdr:row>
      <xdr:rowOff>174827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121874"/>
          <a:ext cx="698500" cy="177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79149</xdr:rowOff>
    </xdr:from>
    <xdr:to>
      <xdr:col>29</xdr:col>
      <xdr:colOff>177800</xdr:colOff>
      <xdr:row>37</xdr:row>
      <xdr:rowOff>9299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032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267126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7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59521</xdr:rowOff>
    </xdr:from>
    <xdr:to>
      <xdr:col>26</xdr:col>
      <xdr:colOff>101600</xdr:colOff>
      <xdr:row>36</xdr:row>
      <xdr:rowOff>161121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012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171298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781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104665</xdr:rowOff>
    </xdr:from>
    <xdr:to>
      <xdr:col>22</xdr:col>
      <xdr:colOff>165100</xdr:colOff>
      <xdr:row>37</xdr:row>
      <xdr:rowOff>34815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057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216442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2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117824</xdr:rowOff>
    </xdr:from>
    <xdr:to>
      <xdr:col>19</xdr:col>
      <xdr:colOff>38100</xdr:colOff>
      <xdr:row>37</xdr:row>
      <xdr:rowOff>47974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071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229601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39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124027</xdr:rowOff>
    </xdr:from>
    <xdr:to>
      <xdr:col>15</xdr:col>
      <xdr:colOff>101600</xdr:colOff>
      <xdr:row>37</xdr:row>
      <xdr:rowOff>225627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48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210404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33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2,035
2,025
190.96
6,429,700
5,737,164
534,927
1,977,635
3,532,739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58103</xdr:rowOff>
    </xdr:from>
    <xdr:to>
      <xdr:col>24</xdr:col>
      <xdr:colOff>63500</xdr:colOff>
      <xdr:row>36</xdr:row>
      <xdr:rowOff>84430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30303"/>
          <a:ext cx="8382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84430</xdr:rowOff>
    </xdr:from>
    <xdr:to>
      <xdr:col>19</xdr:col>
      <xdr:colOff>177800</xdr:colOff>
      <xdr:row>36</xdr:row>
      <xdr:rowOff>114647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56630"/>
          <a:ext cx="889000" cy="3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114647</xdr:rowOff>
    </xdr:from>
    <xdr:to>
      <xdr:col>15</xdr:col>
      <xdr:colOff>50800</xdr:colOff>
      <xdr:row>36</xdr:row>
      <xdr:rowOff>132429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86847"/>
          <a:ext cx="889000" cy="1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132429</xdr:rowOff>
    </xdr:from>
    <xdr:to>
      <xdr:col>10</xdr:col>
      <xdr:colOff>114300</xdr:colOff>
      <xdr:row>36</xdr:row>
      <xdr:rowOff>167631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04629"/>
          <a:ext cx="889000" cy="3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7303</xdr:rowOff>
    </xdr:from>
    <xdr:to>
      <xdr:col>24</xdr:col>
      <xdr:colOff>114300</xdr:colOff>
      <xdr:row>36</xdr:row>
      <xdr:rowOff>108903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7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30180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3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33630</xdr:rowOff>
    </xdr:from>
    <xdr:to>
      <xdr:col>20</xdr:col>
      <xdr:colOff>38100</xdr:colOff>
      <xdr:row>36</xdr:row>
      <xdr:rowOff>135230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151757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8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63847</xdr:rowOff>
    </xdr:from>
    <xdr:to>
      <xdr:col>15</xdr:col>
      <xdr:colOff>101600</xdr:colOff>
      <xdr:row>36</xdr:row>
      <xdr:rowOff>165447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10524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11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81629</xdr:rowOff>
    </xdr:from>
    <xdr:to>
      <xdr:col>10</xdr:col>
      <xdr:colOff>165100</xdr:colOff>
      <xdr:row>37</xdr:row>
      <xdr:rowOff>11779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5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28306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2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116831</xdr:rowOff>
    </xdr:from>
    <xdr:to>
      <xdr:col>6</xdr:col>
      <xdr:colOff>38100</xdr:colOff>
      <xdr:row>37</xdr:row>
      <xdr:rowOff>46981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63508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6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119880</xdr:rowOff>
    </xdr:from>
    <xdr:to>
      <xdr:col>24</xdr:col>
      <xdr:colOff>63500</xdr:colOff>
      <xdr:row>57</xdr:row>
      <xdr:rowOff>140178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49630"/>
          <a:ext cx="838200" cy="3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140178</xdr:rowOff>
    </xdr:from>
    <xdr:to>
      <xdr:col>19</xdr:col>
      <xdr:colOff>177800</xdr:colOff>
      <xdr:row>58</xdr:row>
      <xdr:rowOff>21899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12828"/>
          <a:ext cx="889000" cy="5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168450</xdr:rowOff>
    </xdr:from>
    <xdr:to>
      <xdr:col>15</xdr:col>
      <xdr:colOff>50800</xdr:colOff>
      <xdr:row>58</xdr:row>
      <xdr:rowOff>21899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41100"/>
          <a:ext cx="889000" cy="2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168450</xdr:rowOff>
    </xdr:from>
    <xdr:to>
      <xdr:col>10</xdr:col>
      <xdr:colOff>114300</xdr:colOff>
      <xdr:row>58</xdr:row>
      <xdr:rowOff>58369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41100"/>
          <a:ext cx="889000" cy="6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69080</xdr:rowOff>
    </xdr:from>
    <xdr:to>
      <xdr:col>24</xdr:col>
      <xdr:colOff>114300</xdr:colOff>
      <xdr:row>55</xdr:row>
      <xdr:rowOff>170680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91957</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5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89378</xdr:rowOff>
    </xdr:from>
    <xdr:to>
      <xdr:col>20</xdr:col>
      <xdr:colOff>38100</xdr:colOff>
      <xdr:row>58</xdr:row>
      <xdr:rowOff>19528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6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36055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3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142549</xdr:rowOff>
    </xdr:from>
    <xdr:to>
      <xdr:col>15</xdr:col>
      <xdr:colOff>101600</xdr:colOff>
      <xdr:row>58</xdr:row>
      <xdr:rowOff>72699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1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89226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9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117650</xdr:rowOff>
    </xdr:from>
    <xdr:to>
      <xdr:col>10</xdr:col>
      <xdr:colOff>165100</xdr:colOff>
      <xdr:row>58</xdr:row>
      <xdr:rowOff>47800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9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64327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665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7569</xdr:rowOff>
    </xdr:from>
    <xdr:to>
      <xdr:col>6</xdr:col>
      <xdr:colOff>38100</xdr:colOff>
      <xdr:row>58</xdr:row>
      <xdr:rowOff>109169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100296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4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90196</xdr:rowOff>
    </xdr:from>
    <xdr:to>
      <xdr:col>24</xdr:col>
      <xdr:colOff>63500</xdr:colOff>
      <xdr:row>77</xdr:row>
      <xdr:rowOff>96465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91846"/>
          <a:ext cx="838200" cy="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80790</xdr:rowOff>
    </xdr:from>
    <xdr:to>
      <xdr:col>19</xdr:col>
      <xdr:colOff>177800</xdr:colOff>
      <xdr:row>77</xdr:row>
      <xdr:rowOff>96465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82440"/>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80790</xdr:rowOff>
    </xdr:from>
    <xdr:to>
      <xdr:col>15</xdr:col>
      <xdr:colOff>50800</xdr:colOff>
      <xdr:row>77</xdr:row>
      <xdr:rowOff>110970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82440"/>
          <a:ext cx="889000" cy="3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90866</xdr:rowOff>
    </xdr:from>
    <xdr:to>
      <xdr:col>10</xdr:col>
      <xdr:colOff>114300</xdr:colOff>
      <xdr:row>77</xdr:row>
      <xdr:rowOff>110970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92516"/>
          <a:ext cx="889000" cy="2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39396</xdr:rowOff>
    </xdr:from>
    <xdr:to>
      <xdr:col>24</xdr:col>
      <xdr:colOff>114300</xdr:colOff>
      <xdr:row>77</xdr:row>
      <xdr:rowOff>140996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4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125773</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5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45665</xdr:rowOff>
    </xdr:from>
    <xdr:to>
      <xdr:col>20</xdr:col>
      <xdr:colOff>38100</xdr:colOff>
      <xdr:row>77</xdr:row>
      <xdr:rowOff>147265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4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138392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4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29990</xdr:rowOff>
    </xdr:from>
    <xdr:to>
      <xdr:col>15</xdr:col>
      <xdr:colOff>101600</xdr:colOff>
      <xdr:row>77</xdr:row>
      <xdr:rowOff>131590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3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122717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2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60170</xdr:rowOff>
    </xdr:from>
    <xdr:to>
      <xdr:col>10</xdr:col>
      <xdr:colOff>165100</xdr:colOff>
      <xdr:row>77</xdr:row>
      <xdr:rowOff>161770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6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152897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40066</xdr:rowOff>
    </xdr:from>
    <xdr:to>
      <xdr:col>6</xdr:col>
      <xdr:colOff>38100</xdr:colOff>
      <xdr:row>77</xdr:row>
      <xdr:rowOff>141666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132793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3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121991</xdr:rowOff>
    </xdr:from>
    <xdr:to>
      <xdr:col>24</xdr:col>
      <xdr:colOff>63500</xdr:colOff>
      <xdr:row>95</xdr:row>
      <xdr:rowOff>111826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238291"/>
          <a:ext cx="838200" cy="16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121991</xdr:rowOff>
    </xdr:from>
    <xdr:to>
      <xdr:col>19</xdr:col>
      <xdr:colOff>177800</xdr:colOff>
      <xdr:row>96</xdr:row>
      <xdr:rowOff>13177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238291"/>
          <a:ext cx="889000" cy="23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169577</xdr:rowOff>
    </xdr:from>
    <xdr:to>
      <xdr:col>15</xdr:col>
      <xdr:colOff>50800</xdr:colOff>
      <xdr:row>96</xdr:row>
      <xdr:rowOff>13177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457327"/>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162781</xdr:rowOff>
    </xdr:from>
    <xdr:to>
      <xdr:col>10</xdr:col>
      <xdr:colOff>114300</xdr:colOff>
      <xdr:row>95</xdr:row>
      <xdr:rowOff>169577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450531"/>
          <a:ext cx="889000" cy="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61026</xdr:rowOff>
    </xdr:from>
    <xdr:to>
      <xdr:col>24</xdr:col>
      <xdr:colOff>114300</xdr:colOff>
      <xdr:row>95</xdr:row>
      <xdr:rowOff>162626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4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39453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2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71191</xdr:rowOff>
    </xdr:from>
    <xdr:to>
      <xdr:col>20</xdr:col>
      <xdr:colOff>38100</xdr:colOff>
      <xdr:row>95</xdr:row>
      <xdr:rowOff>1341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17868</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96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133827</xdr:rowOff>
    </xdr:from>
    <xdr:to>
      <xdr:col>15</xdr:col>
      <xdr:colOff>101600</xdr:colOff>
      <xdr:row>96</xdr:row>
      <xdr:rowOff>63977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55104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1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118777</xdr:rowOff>
    </xdr:from>
    <xdr:to>
      <xdr:col>10</xdr:col>
      <xdr:colOff>165100</xdr:colOff>
      <xdr:row>96</xdr:row>
      <xdr:rowOff>48927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65454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8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111981</xdr:rowOff>
    </xdr:from>
    <xdr:to>
      <xdr:col>6</xdr:col>
      <xdr:colOff>38100</xdr:colOff>
      <xdr:row>96</xdr:row>
      <xdr:rowOff>42131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58658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7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13075</xdr:rowOff>
    </xdr:from>
    <xdr:to>
      <xdr:col>55</xdr:col>
      <xdr:colOff>0</xdr:colOff>
      <xdr:row>36</xdr:row>
      <xdr:rowOff>122660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85275"/>
          <a:ext cx="838200" cy="10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116627</xdr:rowOff>
    </xdr:from>
    <xdr:to>
      <xdr:col>50</xdr:col>
      <xdr:colOff>114300</xdr:colOff>
      <xdr:row>36</xdr:row>
      <xdr:rowOff>122660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17377"/>
          <a:ext cx="889000" cy="17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116627</xdr:rowOff>
    </xdr:from>
    <xdr:to>
      <xdr:col>45</xdr:col>
      <xdr:colOff>177800</xdr:colOff>
      <xdr:row>37</xdr:row>
      <xdr:rowOff>38503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17377"/>
          <a:ext cx="889000" cy="26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38503</xdr:rowOff>
    </xdr:from>
    <xdr:to>
      <xdr:col>41</xdr:col>
      <xdr:colOff>50800</xdr:colOff>
      <xdr:row>37</xdr:row>
      <xdr:rowOff>44244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82153"/>
          <a:ext cx="889000" cy="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133725</xdr:rowOff>
    </xdr:from>
    <xdr:to>
      <xdr:col>55</xdr:col>
      <xdr:colOff>50800</xdr:colOff>
      <xdr:row>36</xdr:row>
      <xdr:rowOff>63875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156602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71860</xdr:rowOff>
    </xdr:from>
    <xdr:to>
      <xdr:col>50</xdr:col>
      <xdr:colOff>165100</xdr:colOff>
      <xdr:row>37</xdr:row>
      <xdr:rowOff>2010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164587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33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65827</xdr:rowOff>
    </xdr:from>
    <xdr:to>
      <xdr:col>46</xdr:col>
      <xdr:colOff>38100</xdr:colOff>
      <xdr:row>35</xdr:row>
      <xdr:rowOff>167427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6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158554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59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159153</xdr:rowOff>
    </xdr:from>
    <xdr:to>
      <xdr:col>41</xdr:col>
      <xdr:colOff>101600</xdr:colOff>
      <xdr:row>37</xdr:row>
      <xdr:rowOff>89303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3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80430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4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164894</xdr:rowOff>
    </xdr:from>
    <xdr:to>
      <xdr:col>36</xdr:col>
      <xdr:colOff>165100</xdr:colOff>
      <xdr:row>37</xdr:row>
      <xdr:rowOff>95044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3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86171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2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27797</xdr:rowOff>
    </xdr:from>
    <xdr:to>
      <xdr:col>55</xdr:col>
      <xdr:colOff>0</xdr:colOff>
      <xdr:row>57</xdr:row>
      <xdr:rowOff>116457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800447"/>
          <a:ext cx="838200" cy="8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43303</xdr:rowOff>
    </xdr:from>
    <xdr:to>
      <xdr:col>50</xdr:col>
      <xdr:colOff>114300</xdr:colOff>
      <xdr:row>57</xdr:row>
      <xdr:rowOff>116457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815953"/>
          <a:ext cx="889000" cy="7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116758</xdr:rowOff>
    </xdr:from>
    <xdr:to>
      <xdr:col>45</xdr:col>
      <xdr:colOff>177800</xdr:colOff>
      <xdr:row>57</xdr:row>
      <xdr:rowOff>43303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717958"/>
          <a:ext cx="889000" cy="9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116758</xdr:rowOff>
    </xdr:from>
    <xdr:to>
      <xdr:col>41</xdr:col>
      <xdr:colOff>50800</xdr:colOff>
      <xdr:row>57</xdr:row>
      <xdr:rowOff>24339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717958"/>
          <a:ext cx="889000" cy="7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85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148447</xdr:rowOff>
    </xdr:from>
    <xdr:to>
      <xdr:col>55</xdr:col>
      <xdr:colOff>50800</xdr:colOff>
      <xdr:row>57</xdr:row>
      <xdr:rowOff>78597</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74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171324</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60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65657</xdr:rowOff>
    </xdr:from>
    <xdr:to>
      <xdr:col>50</xdr:col>
      <xdr:colOff>165100</xdr:colOff>
      <xdr:row>57</xdr:row>
      <xdr:rowOff>167257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3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158384</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93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163953</xdr:rowOff>
    </xdr:from>
    <xdr:to>
      <xdr:col>46</xdr:col>
      <xdr:colOff>38100</xdr:colOff>
      <xdr:row>57</xdr:row>
      <xdr:rowOff>94103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76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85230</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85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65958</xdr:rowOff>
    </xdr:from>
    <xdr:to>
      <xdr:col>41</xdr:col>
      <xdr:colOff>101600</xdr:colOff>
      <xdr:row>56</xdr:row>
      <xdr:rowOff>167558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66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12635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44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144989</xdr:rowOff>
    </xdr:from>
    <xdr:to>
      <xdr:col>36</xdr:col>
      <xdr:colOff>165100</xdr:colOff>
      <xdr:row>57</xdr:row>
      <xdr:rowOff>75139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74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91666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52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160906</xdr:rowOff>
    </xdr:from>
    <xdr:to>
      <xdr:col>55</xdr:col>
      <xdr:colOff>0</xdr:colOff>
      <xdr:row>78</xdr:row>
      <xdr:rowOff>7130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362556"/>
          <a:ext cx="838200" cy="1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165581</xdr:rowOff>
    </xdr:from>
    <xdr:to>
      <xdr:col>50</xdr:col>
      <xdr:colOff>114300</xdr:colOff>
      <xdr:row>78</xdr:row>
      <xdr:rowOff>7130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67231"/>
          <a:ext cx="889000" cy="1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163590</xdr:rowOff>
    </xdr:from>
    <xdr:to>
      <xdr:col>45</xdr:col>
      <xdr:colOff>177800</xdr:colOff>
      <xdr:row>77</xdr:row>
      <xdr:rowOff>165581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65240"/>
          <a:ext cx="889000" cy="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113133</xdr:rowOff>
    </xdr:from>
    <xdr:to>
      <xdr:col>41</xdr:col>
      <xdr:colOff>50800</xdr:colOff>
      <xdr:row>77</xdr:row>
      <xdr:rowOff>163590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314783"/>
          <a:ext cx="889000" cy="5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27520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4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110106</xdr:rowOff>
    </xdr:from>
    <xdr:to>
      <xdr:col>55</xdr:col>
      <xdr:colOff>50800</xdr:colOff>
      <xdr:row>78</xdr:row>
      <xdr:rowOff>40256</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1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127780</xdr:rowOff>
    </xdr:from>
    <xdr:to>
      <xdr:col>50</xdr:col>
      <xdr:colOff>165100</xdr:colOff>
      <xdr:row>78</xdr:row>
      <xdr:rowOff>57930</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2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49057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2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114781</xdr:rowOff>
    </xdr:from>
    <xdr:to>
      <xdr:col>46</xdr:col>
      <xdr:colOff>38100</xdr:colOff>
      <xdr:row>78</xdr:row>
      <xdr:rowOff>44931</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1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36058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112790</xdr:rowOff>
    </xdr:from>
    <xdr:to>
      <xdr:col>41</xdr:col>
      <xdr:colOff>101600</xdr:colOff>
      <xdr:row>78</xdr:row>
      <xdr:rowOff>42940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34067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0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62333</xdr:rowOff>
    </xdr:from>
    <xdr:to>
      <xdr:col>36</xdr:col>
      <xdr:colOff>165100</xdr:colOff>
      <xdr:row>77</xdr:row>
      <xdr:rowOff>163933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26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9010</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30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165652</xdr:rowOff>
    </xdr:from>
    <xdr:to>
      <xdr:col>55</xdr:col>
      <xdr:colOff>0</xdr:colOff>
      <xdr:row>98</xdr:row>
      <xdr:rowOff>52560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624852"/>
          <a:ext cx="838200" cy="22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2020</xdr:rowOff>
    </xdr:from>
    <xdr:to>
      <xdr:col>50</xdr:col>
      <xdr:colOff>114300</xdr:colOff>
      <xdr:row>98</xdr:row>
      <xdr:rowOff>52560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632670"/>
          <a:ext cx="889000" cy="2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2020</xdr:rowOff>
    </xdr:from>
    <xdr:to>
      <xdr:col>45</xdr:col>
      <xdr:colOff>177800</xdr:colOff>
      <xdr:row>97</xdr:row>
      <xdr:rowOff>62843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632670"/>
          <a:ext cx="889000" cy="6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62843</xdr:rowOff>
    </xdr:from>
    <xdr:to>
      <xdr:col>41</xdr:col>
      <xdr:colOff>50800</xdr:colOff>
      <xdr:row>97</xdr:row>
      <xdr:rowOff>119804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693493"/>
          <a:ext cx="889000" cy="5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164082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114852</xdr:rowOff>
    </xdr:from>
    <xdr:to>
      <xdr:col>55</xdr:col>
      <xdr:colOff>50800</xdr:colOff>
      <xdr:row>97</xdr:row>
      <xdr:rowOff>45002</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5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137729</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42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1760</xdr:rowOff>
    </xdr:from>
    <xdr:to>
      <xdr:col>50</xdr:col>
      <xdr:colOff>165100</xdr:colOff>
      <xdr:row>98</xdr:row>
      <xdr:rowOff>103360</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80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94487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8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122670</xdr:rowOff>
    </xdr:from>
    <xdr:to>
      <xdr:col>46</xdr:col>
      <xdr:colOff>38100</xdr:colOff>
      <xdr:row>97</xdr:row>
      <xdr:rowOff>52820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5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69347</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35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12043</xdr:rowOff>
    </xdr:from>
    <xdr:to>
      <xdr:col>41</xdr:col>
      <xdr:colOff>101600</xdr:colOff>
      <xdr:row>97</xdr:row>
      <xdr:rowOff>113643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64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130170</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41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69004</xdr:rowOff>
    </xdr:from>
    <xdr:to>
      <xdr:col>36</xdr:col>
      <xdr:colOff>165100</xdr:colOff>
      <xdr:row>97</xdr:row>
      <xdr:rowOff>170604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69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15681</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647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42966</xdr:rowOff>
    </xdr:from>
    <xdr:to>
      <xdr:col>85</xdr:col>
      <xdr:colOff>127000</xdr:colOff>
      <xdr:row>35</xdr:row>
      <xdr:rowOff>142799</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5872266"/>
          <a:ext cx="838200" cy="27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93484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608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42966</xdr:rowOff>
    </xdr:from>
    <xdr:to>
      <xdr:col>81</xdr:col>
      <xdr:colOff>50800</xdr:colOff>
      <xdr:row>37</xdr:row>
      <xdr:rowOff>42122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5872266"/>
          <a:ext cx="889000" cy="51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38381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72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42122</xdr:rowOff>
    </xdr:from>
    <xdr:to>
      <xdr:col>76</xdr:col>
      <xdr:colOff>114300</xdr:colOff>
      <xdr:row>38</xdr:row>
      <xdr:rowOff>113823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385772"/>
          <a:ext cx="889000" cy="24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41448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7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69724</xdr:rowOff>
    </xdr:from>
    <xdr:to>
      <xdr:col>71</xdr:col>
      <xdr:colOff>177800</xdr:colOff>
      <xdr:row>38</xdr:row>
      <xdr:rowOff>113823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584824"/>
          <a:ext cx="889000" cy="4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42470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49830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91999</xdr:rowOff>
    </xdr:from>
    <xdr:to>
      <xdr:col>85</xdr:col>
      <xdr:colOff>177800</xdr:colOff>
      <xdr:row>36</xdr:row>
      <xdr:rowOff>22149</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09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114876</xdr:rowOff>
    </xdr:from>
    <xdr:ext cx="599010"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59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163616</xdr:rowOff>
    </xdr:from>
    <xdr:to>
      <xdr:col>81</xdr:col>
      <xdr:colOff>101600</xdr:colOff>
      <xdr:row>34</xdr:row>
      <xdr:rowOff>93766</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582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110293</xdr:rowOff>
    </xdr:from>
    <xdr:ext cx="59901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181795" y="559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162772</xdr:rowOff>
    </xdr:from>
    <xdr:to>
      <xdr:col>76</xdr:col>
      <xdr:colOff>165100</xdr:colOff>
      <xdr:row>37</xdr:row>
      <xdr:rowOff>92922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3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109449</xdr:rowOff>
    </xdr:from>
    <xdr:ext cx="59901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292795" y="6110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63023</xdr:rowOff>
    </xdr:from>
    <xdr:to>
      <xdr:col>72</xdr:col>
      <xdr:colOff>38100</xdr:colOff>
      <xdr:row>38</xdr:row>
      <xdr:rowOff>164623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9700</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35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18924</xdr:rowOff>
    </xdr:from>
    <xdr:to>
      <xdr:col>67</xdr:col>
      <xdr:colOff>101600</xdr:colOff>
      <xdr:row>38</xdr:row>
      <xdr:rowOff>120524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5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137051</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30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161762</xdr:rowOff>
    </xdr:from>
    <xdr:to>
      <xdr:col>85</xdr:col>
      <xdr:colOff>127000</xdr:colOff>
      <xdr:row>77</xdr:row>
      <xdr:rowOff>3817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91962"/>
          <a:ext cx="838200" cy="1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3817</xdr:rowOff>
    </xdr:from>
    <xdr:to>
      <xdr:col>81</xdr:col>
      <xdr:colOff>50800</xdr:colOff>
      <xdr:row>77</xdr:row>
      <xdr:rowOff>30876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05467"/>
          <a:ext cx="889000" cy="2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30876</xdr:rowOff>
    </xdr:from>
    <xdr:to>
      <xdr:col>76</xdr:col>
      <xdr:colOff>114300</xdr:colOff>
      <xdr:row>77</xdr:row>
      <xdr:rowOff>85292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32526"/>
          <a:ext cx="889000" cy="5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85292</xdr:rowOff>
    </xdr:from>
    <xdr:to>
      <xdr:col>71</xdr:col>
      <xdr:colOff>177800</xdr:colOff>
      <xdr:row>77</xdr:row>
      <xdr:rowOff>152405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86942"/>
          <a:ext cx="889000" cy="6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151689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110962</xdr:rowOff>
    </xdr:from>
    <xdr:to>
      <xdr:col>85</xdr:col>
      <xdr:colOff>177800</xdr:colOff>
      <xdr:row>77</xdr:row>
      <xdr:rowOff>41112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4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133839</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124467</xdr:rowOff>
    </xdr:from>
    <xdr:to>
      <xdr:col>81</xdr:col>
      <xdr:colOff>101600</xdr:colOff>
      <xdr:row>77</xdr:row>
      <xdr:rowOff>54617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71143</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2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151526</xdr:rowOff>
    </xdr:from>
    <xdr:to>
      <xdr:col>76</xdr:col>
      <xdr:colOff>165100</xdr:colOff>
      <xdr:row>77</xdr:row>
      <xdr:rowOff>81676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8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98202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5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34492</xdr:rowOff>
    </xdr:from>
    <xdr:to>
      <xdr:col>72</xdr:col>
      <xdr:colOff>38100</xdr:colOff>
      <xdr:row>77</xdr:row>
      <xdr:rowOff>136092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152619</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011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101605</xdr:rowOff>
    </xdr:from>
    <xdr:to>
      <xdr:col>67</xdr:col>
      <xdr:colOff>101600</xdr:colOff>
      <xdr:row>78</xdr:row>
      <xdr:rowOff>31755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22882</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39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92461</xdr:rowOff>
    </xdr:from>
    <xdr:to>
      <xdr:col>85</xdr:col>
      <xdr:colOff>127000</xdr:colOff>
      <xdr:row>97</xdr:row>
      <xdr:rowOff>28581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380211"/>
          <a:ext cx="838200" cy="27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28581</xdr:rowOff>
    </xdr:from>
    <xdr:to>
      <xdr:col>81</xdr:col>
      <xdr:colOff>50800</xdr:colOff>
      <xdr:row>97</xdr:row>
      <xdr:rowOff>161787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659231"/>
          <a:ext cx="889000" cy="13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161787</xdr:rowOff>
    </xdr:from>
    <xdr:to>
      <xdr:col>76</xdr:col>
      <xdr:colOff>114300</xdr:colOff>
      <xdr:row>98</xdr:row>
      <xdr:rowOff>102476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792437"/>
          <a:ext cx="889000" cy="1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64726</xdr:rowOff>
    </xdr:from>
    <xdr:to>
      <xdr:col>71</xdr:col>
      <xdr:colOff>177800</xdr:colOff>
      <xdr:row>98</xdr:row>
      <xdr:rowOff>102476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66826"/>
          <a:ext cx="889000" cy="3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116285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41661</xdr:rowOff>
    </xdr:from>
    <xdr:to>
      <xdr:col>85</xdr:col>
      <xdr:colOff>177800</xdr:colOff>
      <xdr:row>95</xdr:row>
      <xdr:rowOff>143261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32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64538</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180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149231</xdr:rowOff>
    </xdr:from>
    <xdr:to>
      <xdr:col>81</xdr:col>
      <xdr:colOff>101600</xdr:colOff>
      <xdr:row>97</xdr:row>
      <xdr:rowOff>79381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0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95908</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38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110987</xdr:rowOff>
    </xdr:from>
    <xdr:to>
      <xdr:col>76</xdr:col>
      <xdr:colOff>165100</xdr:colOff>
      <xdr:row>98</xdr:row>
      <xdr:rowOff>41137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57664</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51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51676</xdr:rowOff>
    </xdr:from>
    <xdr:to>
      <xdr:col>72</xdr:col>
      <xdr:colOff>38100</xdr:colOff>
      <xdr:row>98</xdr:row>
      <xdr:rowOff>153276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144403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4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13926</xdr:rowOff>
    </xdr:from>
    <xdr:to>
      <xdr:col>67</xdr:col>
      <xdr:colOff>101600</xdr:colOff>
      <xdr:row>98</xdr:row>
      <xdr:rowOff>115526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1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132053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9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10884</xdr:rowOff>
    </xdr:from>
    <xdr:to>
      <xdr:col>116</xdr:col>
      <xdr:colOff>63500</xdr:colOff>
      <xdr:row>39</xdr:row>
      <xdr:rowOff>12103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697434"/>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12103</xdr:rowOff>
    </xdr:from>
    <xdr:to>
      <xdr:col>111</xdr:col>
      <xdr:colOff>177800</xdr:colOff>
      <xdr:row>39</xdr:row>
      <xdr:rowOff>13703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69865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13703</xdr:rowOff>
    </xdr:from>
    <xdr:to>
      <xdr:col>107</xdr:col>
      <xdr:colOff>50800</xdr:colOff>
      <xdr:row>39</xdr:row>
      <xdr:rowOff>15837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700253"/>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15837</xdr:rowOff>
    </xdr:from>
    <xdr:to>
      <xdr:col>102</xdr:col>
      <xdr:colOff>114300</xdr:colOff>
      <xdr:row>39</xdr:row>
      <xdr:rowOff>27839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702387"/>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131534</xdr:rowOff>
    </xdr:from>
    <xdr:to>
      <xdr:col>116</xdr:col>
      <xdr:colOff>114300</xdr:colOff>
      <xdr:row>39</xdr:row>
      <xdr:rowOff>61684</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4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46461</xdr:rowOff>
    </xdr:from>
    <xdr:ext cx="378565"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6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132753</xdr:rowOff>
    </xdr:from>
    <xdr:to>
      <xdr:col>112</xdr:col>
      <xdr:colOff>38100</xdr:colOff>
      <xdr:row>39</xdr:row>
      <xdr:rowOff>62903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4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54030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740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134353</xdr:rowOff>
    </xdr:from>
    <xdr:to>
      <xdr:col>107</xdr:col>
      <xdr:colOff>101600</xdr:colOff>
      <xdr:row>39</xdr:row>
      <xdr:rowOff>64503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4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55630</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742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136487</xdr:rowOff>
    </xdr:from>
    <xdr:to>
      <xdr:col>102</xdr:col>
      <xdr:colOff>165100</xdr:colOff>
      <xdr:row>39</xdr:row>
      <xdr:rowOff>66637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57764</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744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148489</xdr:rowOff>
    </xdr:from>
    <xdr:to>
      <xdr:col>98</xdr:col>
      <xdr:colOff>38100</xdr:colOff>
      <xdr:row>39</xdr:row>
      <xdr:rowOff>78639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69766</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103566</xdr:rowOff>
    </xdr:from>
    <xdr:to>
      <xdr:col>116</xdr:col>
      <xdr:colOff>63500</xdr:colOff>
      <xdr:row>58</xdr:row>
      <xdr:rowOff>106416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47666"/>
          <a:ext cx="838200" cy="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82704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26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106416</xdr:rowOff>
    </xdr:from>
    <xdr:to>
      <xdr:col>111</xdr:col>
      <xdr:colOff>177800</xdr:colOff>
      <xdr:row>58</xdr:row>
      <xdr:rowOff>132027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50516"/>
          <a:ext cx="889000" cy="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25638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127950</xdr:rowOff>
    </xdr:from>
    <xdr:to>
      <xdr:col>107</xdr:col>
      <xdr:colOff>50800</xdr:colOff>
      <xdr:row>58</xdr:row>
      <xdr:rowOff>132027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72050"/>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24343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3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127950</xdr:rowOff>
    </xdr:from>
    <xdr:to>
      <xdr:col>102</xdr:col>
      <xdr:colOff>114300</xdr:colOff>
      <xdr:row>58</xdr:row>
      <xdr:rowOff>131844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72050"/>
          <a:ext cx="889000" cy="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27497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4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52766</xdr:rowOff>
    </xdr:from>
    <xdr:to>
      <xdr:col>116</xdr:col>
      <xdr:colOff>114300</xdr:colOff>
      <xdr:row>58</xdr:row>
      <xdr:rowOff>154366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9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12143</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7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55616</xdr:rowOff>
    </xdr:from>
    <xdr:to>
      <xdr:col>112</xdr:col>
      <xdr:colOff>38100</xdr:colOff>
      <xdr:row>58</xdr:row>
      <xdr:rowOff>157216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9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2293</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77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81227</xdr:rowOff>
    </xdr:from>
    <xdr:to>
      <xdr:col>107</xdr:col>
      <xdr:colOff>101600</xdr:colOff>
      <xdr:row>59</xdr:row>
      <xdr:rowOff>11377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2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27904</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80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77150</xdr:rowOff>
    </xdr:from>
    <xdr:to>
      <xdr:col>102</xdr:col>
      <xdr:colOff>165100</xdr:colOff>
      <xdr:row>59</xdr:row>
      <xdr:rowOff>7300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23827</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79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81044</xdr:rowOff>
    </xdr:from>
    <xdr:to>
      <xdr:col>98</xdr:col>
      <xdr:colOff>38100</xdr:colOff>
      <xdr:row>59</xdr:row>
      <xdr:rowOff>11194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2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27721</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80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112912</xdr:rowOff>
    </xdr:from>
    <xdr:to>
      <xdr:col>116</xdr:col>
      <xdr:colOff>63500</xdr:colOff>
      <xdr:row>76</xdr:row>
      <xdr:rowOff>129877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143112"/>
          <a:ext cx="838200" cy="1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105380</xdr:rowOff>
    </xdr:from>
    <xdr:to>
      <xdr:col>111</xdr:col>
      <xdr:colOff>177800</xdr:colOff>
      <xdr:row>76</xdr:row>
      <xdr:rowOff>129877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135580"/>
          <a:ext cx="889000" cy="2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105380</xdr:rowOff>
    </xdr:from>
    <xdr:to>
      <xdr:col>107</xdr:col>
      <xdr:colOff>50800</xdr:colOff>
      <xdr:row>76</xdr:row>
      <xdr:rowOff>136728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135580"/>
          <a:ext cx="889000" cy="3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136728</xdr:rowOff>
    </xdr:from>
    <xdr:to>
      <xdr:col>102</xdr:col>
      <xdr:colOff>114300</xdr:colOff>
      <xdr:row>76</xdr:row>
      <xdr:rowOff>154251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166928"/>
          <a:ext cx="889000" cy="1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62112</xdr:rowOff>
    </xdr:from>
    <xdr:to>
      <xdr:col>116</xdr:col>
      <xdr:colOff>114300</xdr:colOff>
      <xdr:row>76</xdr:row>
      <xdr:rowOff>163712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9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40539</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7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79077</xdr:rowOff>
    </xdr:from>
    <xdr:to>
      <xdr:col>112</xdr:col>
      <xdr:colOff>38100</xdr:colOff>
      <xdr:row>77</xdr:row>
      <xdr:rowOff>9227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0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25755</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88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54580</xdr:rowOff>
    </xdr:from>
    <xdr:to>
      <xdr:col>107</xdr:col>
      <xdr:colOff>101600</xdr:colOff>
      <xdr:row>76</xdr:row>
      <xdr:rowOff>156180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8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1257</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860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85928</xdr:rowOff>
    </xdr:from>
    <xdr:to>
      <xdr:col>102</xdr:col>
      <xdr:colOff>165100</xdr:colOff>
      <xdr:row>77</xdr:row>
      <xdr:rowOff>16078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32605</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89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103451</xdr:rowOff>
    </xdr:from>
    <xdr:to>
      <xdr:col>98</xdr:col>
      <xdr:colOff>38100</xdr:colOff>
      <xdr:row>77</xdr:row>
      <xdr:rowOff>33601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3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24728</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322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積立金については増加が大きくみられる。増加要因としては、ふるさと寄附金の増加によりふるさと納税関連経費、ふるさと応援基金への積立額が増となった。災害復旧関連経費は前年度を比較して△</a:t>
          </a:r>
          <a:r>
            <a:rPr kumimoji="1" lang="en-US" altLang="ja-JP" sz="1300">
              <a:latin typeface="ＭＳ Ｐゴシック" panose="020B0600070205080204" pitchFamily="50" charset="-128"/>
              <a:ea typeface="ＭＳ Ｐゴシック" panose="020B0600070205080204" pitchFamily="50" charset="-128"/>
            </a:rPr>
            <a:t>142,406</a:t>
          </a:r>
          <a:r>
            <a:rPr kumimoji="1" lang="ja-JP" altLang="en-US" sz="1300">
              <a:latin typeface="ＭＳ Ｐゴシック" panose="020B0600070205080204" pitchFamily="50" charset="-128"/>
              <a:ea typeface="ＭＳ Ｐゴシック" panose="020B0600070205080204" pitchFamily="50" charset="-128"/>
            </a:rPr>
            <a:t>となっているが、令和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月豪雨に伴う経費に併せて、令和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号に伴う災害復旧関連経費が令和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年度決算で出てくるため増となる見込み。また、普通建設事業（うち更新整備）は</a:t>
          </a:r>
          <a:r>
            <a:rPr kumimoji="1" lang="en-US" altLang="ja-JP" sz="1300">
              <a:latin typeface="ＭＳ Ｐゴシック" panose="020B0600070205080204" pitchFamily="50" charset="-128"/>
              <a:ea typeface="ＭＳ Ｐゴシック" panose="020B0600070205080204" pitchFamily="50" charset="-128"/>
            </a:rPr>
            <a:t>120,634</a:t>
          </a:r>
          <a:r>
            <a:rPr kumimoji="1" lang="ja-JP" altLang="en-US" sz="1300">
              <a:latin typeface="ＭＳ Ｐゴシック" panose="020B0600070205080204" pitchFamily="50" charset="-128"/>
              <a:ea typeface="ＭＳ Ｐゴシック" panose="020B0600070205080204" pitchFamily="50" charset="-128"/>
            </a:rPr>
            <a:t>に増となっており、義務教育学校の建築工事による増となっている。補助費については、新型コロナウイルス関連経費の一部（地方創生臨時交付金関係事業）が増となった。質の高い行政サービスを提供するためにも過剰な経常経費の節減に努める必要がある。公債費の増加要因としては、災害復旧事業債及び学校教育施設整備事業債の増によるもの。繰出金については、例年類似団体と同水準で推移しており、本村の特別会計</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会計において、資金不足に陥ったものはなく、簡易水道事業会計及び下水道事業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会計においては赤字補てん財源繰出もない。今後も独立採算での運営を十分念頭に置いた事業運営に努める。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2,035
2,025
190.96
6,429,700
5,737,164
534,927
1,977,635
3,532,739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29763</xdr:rowOff>
    </xdr:from>
    <xdr:to>
      <xdr:col>24</xdr:col>
      <xdr:colOff>63500</xdr:colOff>
      <xdr:row>36</xdr:row>
      <xdr:rowOff>48869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01963"/>
          <a:ext cx="838200" cy="1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48869</xdr:rowOff>
    </xdr:from>
    <xdr:to>
      <xdr:col>19</xdr:col>
      <xdr:colOff>177800</xdr:colOff>
      <xdr:row>36</xdr:row>
      <xdr:rowOff>60947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21069"/>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47193</xdr:rowOff>
    </xdr:from>
    <xdr:to>
      <xdr:col>15</xdr:col>
      <xdr:colOff>50800</xdr:colOff>
      <xdr:row>36</xdr:row>
      <xdr:rowOff>60947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219393"/>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47193</xdr:rowOff>
    </xdr:from>
    <xdr:to>
      <xdr:col>10</xdr:col>
      <xdr:colOff>114300</xdr:colOff>
      <xdr:row>36</xdr:row>
      <xdr:rowOff>49517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19393"/>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150413</xdr:rowOff>
    </xdr:from>
    <xdr:to>
      <xdr:col>24</xdr:col>
      <xdr:colOff>114300</xdr:colOff>
      <xdr:row>36</xdr:row>
      <xdr:rowOff>80563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5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1840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0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169519</xdr:rowOff>
    </xdr:from>
    <xdr:to>
      <xdr:col>20</xdr:col>
      <xdr:colOff>38100</xdr:colOff>
      <xdr:row>36</xdr:row>
      <xdr:rowOff>99669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116196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4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10147</xdr:rowOff>
    </xdr:from>
    <xdr:to>
      <xdr:col>15</xdr:col>
      <xdr:colOff>101600</xdr:colOff>
      <xdr:row>36</xdr:row>
      <xdr:rowOff>111747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8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128274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5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167843</xdr:rowOff>
    </xdr:from>
    <xdr:to>
      <xdr:col>10</xdr:col>
      <xdr:colOff>165100</xdr:colOff>
      <xdr:row>36</xdr:row>
      <xdr:rowOff>97993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114520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4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170167</xdr:rowOff>
    </xdr:from>
    <xdr:to>
      <xdr:col>6</xdr:col>
      <xdr:colOff>38100</xdr:colOff>
      <xdr:row>36</xdr:row>
      <xdr:rowOff>100317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7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116844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52692</xdr:rowOff>
    </xdr:from>
    <xdr:to>
      <xdr:col>24</xdr:col>
      <xdr:colOff>63500</xdr:colOff>
      <xdr:row>57</xdr:row>
      <xdr:rowOff>72367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310992"/>
          <a:ext cx="838200" cy="53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72367</xdr:rowOff>
    </xdr:from>
    <xdr:to>
      <xdr:col>19</xdr:col>
      <xdr:colOff>177800</xdr:colOff>
      <xdr:row>57</xdr:row>
      <xdr:rowOff>86699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45017"/>
          <a:ext cx="889000" cy="1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86699</xdr:rowOff>
    </xdr:from>
    <xdr:to>
      <xdr:col>15</xdr:col>
      <xdr:colOff>50800</xdr:colOff>
      <xdr:row>58</xdr:row>
      <xdr:rowOff>60117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59349"/>
          <a:ext cx="889000" cy="14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8321</xdr:rowOff>
    </xdr:from>
    <xdr:to>
      <xdr:col>10</xdr:col>
      <xdr:colOff>114300</xdr:colOff>
      <xdr:row>58</xdr:row>
      <xdr:rowOff>60117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52421"/>
          <a:ext cx="889000" cy="5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1892</xdr:rowOff>
    </xdr:from>
    <xdr:to>
      <xdr:col>24</xdr:col>
      <xdr:colOff>114300</xdr:colOff>
      <xdr:row>54</xdr:row>
      <xdr:rowOff>103492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26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24769</xdr:rowOff>
    </xdr:from>
    <xdr:ext cx="690189"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1116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21567</xdr:rowOff>
    </xdr:from>
    <xdr:to>
      <xdr:col>20</xdr:col>
      <xdr:colOff>38100</xdr:colOff>
      <xdr:row>57</xdr:row>
      <xdr:rowOff>123167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9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139694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69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35899</xdr:rowOff>
    </xdr:from>
    <xdr:to>
      <xdr:col>15</xdr:col>
      <xdr:colOff>101600</xdr:colOff>
      <xdr:row>57</xdr:row>
      <xdr:rowOff>137499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0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128626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0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9317</xdr:rowOff>
    </xdr:from>
    <xdr:to>
      <xdr:col>10</xdr:col>
      <xdr:colOff>165100</xdr:colOff>
      <xdr:row>58</xdr:row>
      <xdr:rowOff>110917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5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102044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128971</xdr:rowOff>
    </xdr:from>
    <xdr:to>
      <xdr:col>6</xdr:col>
      <xdr:colOff>38100</xdr:colOff>
      <xdr:row>58</xdr:row>
      <xdr:rowOff>59121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0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50248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99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3301</xdr:rowOff>
    </xdr:from>
    <xdr:to>
      <xdr:col>24</xdr:col>
      <xdr:colOff>63500</xdr:colOff>
      <xdr:row>74</xdr:row>
      <xdr:rowOff>98624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690601"/>
          <a:ext cx="838200" cy="9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3301</xdr:rowOff>
    </xdr:from>
    <xdr:to>
      <xdr:col>19</xdr:col>
      <xdr:colOff>177800</xdr:colOff>
      <xdr:row>75</xdr:row>
      <xdr:rowOff>159336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690601"/>
          <a:ext cx="889000" cy="32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159336</xdr:rowOff>
    </xdr:from>
    <xdr:to>
      <xdr:col>15</xdr:col>
      <xdr:colOff>50800</xdr:colOff>
      <xdr:row>77</xdr:row>
      <xdr:rowOff>26253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18086"/>
          <a:ext cx="889000" cy="20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110122</xdr:rowOff>
    </xdr:from>
    <xdr:to>
      <xdr:col>10</xdr:col>
      <xdr:colOff>114300</xdr:colOff>
      <xdr:row>77</xdr:row>
      <xdr:rowOff>26253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140322"/>
          <a:ext cx="889000" cy="8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47824</xdr:rowOff>
    </xdr:from>
    <xdr:to>
      <xdr:col>24</xdr:col>
      <xdr:colOff>114300</xdr:colOff>
      <xdr:row>74</xdr:row>
      <xdr:rowOff>149424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3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70701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86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123951</xdr:rowOff>
    </xdr:from>
    <xdr:to>
      <xdr:col>20</xdr:col>
      <xdr:colOff>38100</xdr:colOff>
      <xdr:row>74</xdr:row>
      <xdr:rowOff>54101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6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70628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41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108537</xdr:rowOff>
    </xdr:from>
    <xdr:to>
      <xdr:col>15</xdr:col>
      <xdr:colOff>101600</xdr:colOff>
      <xdr:row>76</xdr:row>
      <xdr:rowOff>38686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672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55214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4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146903</xdr:rowOff>
    </xdr:from>
    <xdr:to>
      <xdr:col>10</xdr:col>
      <xdr:colOff>165100</xdr:colOff>
      <xdr:row>77</xdr:row>
      <xdr:rowOff>77053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7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93580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5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59322</xdr:rowOff>
    </xdr:from>
    <xdr:to>
      <xdr:col>6</xdr:col>
      <xdr:colOff>38100</xdr:colOff>
      <xdr:row>76</xdr:row>
      <xdr:rowOff>160922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8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6000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6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29525</xdr:rowOff>
    </xdr:from>
    <xdr:to>
      <xdr:col>24</xdr:col>
      <xdr:colOff>63500</xdr:colOff>
      <xdr:row>98</xdr:row>
      <xdr:rowOff>46003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31625"/>
          <a:ext cx="8382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46003</xdr:rowOff>
    </xdr:from>
    <xdr:to>
      <xdr:col>19</xdr:col>
      <xdr:colOff>177800</xdr:colOff>
      <xdr:row>98</xdr:row>
      <xdr:rowOff>58685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48103"/>
          <a:ext cx="889000" cy="1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16791</xdr:rowOff>
    </xdr:from>
    <xdr:to>
      <xdr:col>15</xdr:col>
      <xdr:colOff>50800</xdr:colOff>
      <xdr:row>98</xdr:row>
      <xdr:rowOff>58685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818891"/>
          <a:ext cx="889000" cy="4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16791</xdr:rowOff>
    </xdr:from>
    <xdr:to>
      <xdr:col>10</xdr:col>
      <xdr:colOff>114300</xdr:colOff>
      <xdr:row>98</xdr:row>
      <xdr:rowOff>91684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18891"/>
          <a:ext cx="889000" cy="7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150175</xdr:rowOff>
    </xdr:from>
    <xdr:to>
      <xdr:col>24</xdr:col>
      <xdr:colOff>114300</xdr:colOff>
      <xdr:row>98</xdr:row>
      <xdr:rowOff>80325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8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65102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9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166653</xdr:rowOff>
    </xdr:from>
    <xdr:to>
      <xdr:col>20</xdr:col>
      <xdr:colOff>38100</xdr:colOff>
      <xdr:row>98</xdr:row>
      <xdr:rowOff>96803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9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87930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9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7885</xdr:rowOff>
    </xdr:from>
    <xdr:to>
      <xdr:col>15</xdr:col>
      <xdr:colOff>101600</xdr:colOff>
      <xdr:row>98</xdr:row>
      <xdr:rowOff>109485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0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100612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137441</xdr:rowOff>
    </xdr:from>
    <xdr:to>
      <xdr:col>10</xdr:col>
      <xdr:colOff>165100</xdr:colOff>
      <xdr:row>98</xdr:row>
      <xdr:rowOff>67591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6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58718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40884</xdr:rowOff>
    </xdr:from>
    <xdr:to>
      <xdr:col>6</xdr:col>
      <xdr:colOff>38100</xdr:colOff>
      <xdr:row>98</xdr:row>
      <xdr:rowOff>142484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133611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3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51212</xdr:rowOff>
    </xdr:from>
    <xdr:to>
      <xdr:col>55</xdr:col>
      <xdr:colOff>0</xdr:colOff>
      <xdr:row>58</xdr:row>
      <xdr:rowOff>55752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95312"/>
          <a:ext cx="838200" cy="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55752</xdr:rowOff>
    </xdr:from>
    <xdr:to>
      <xdr:col>50</xdr:col>
      <xdr:colOff>114300</xdr:colOff>
      <xdr:row>58</xdr:row>
      <xdr:rowOff>59806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99852"/>
          <a:ext cx="8890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135681</xdr:rowOff>
    </xdr:from>
    <xdr:to>
      <xdr:col>45</xdr:col>
      <xdr:colOff>177800</xdr:colOff>
      <xdr:row>58</xdr:row>
      <xdr:rowOff>59806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08331"/>
          <a:ext cx="889000" cy="9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135681</xdr:rowOff>
    </xdr:from>
    <xdr:to>
      <xdr:col>41</xdr:col>
      <xdr:colOff>50800</xdr:colOff>
      <xdr:row>58</xdr:row>
      <xdr:rowOff>68373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08331"/>
          <a:ext cx="889000" cy="10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109674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412</xdr:rowOff>
    </xdr:from>
    <xdr:to>
      <xdr:col>55</xdr:col>
      <xdr:colOff>50800</xdr:colOff>
      <xdr:row>58</xdr:row>
      <xdr:rowOff>102012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131239</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3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4952</xdr:rowOff>
    </xdr:from>
    <xdr:to>
      <xdr:col>50</xdr:col>
      <xdr:colOff>165100</xdr:colOff>
      <xdr:row>58</xdr:row>
      <xdr:rowOff>106552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123079</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72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9006</xdr:rowOff>
    </xdr:from>
    <xdr:to>
      <xdr:col>46</xdr:col>
      <xdr:colOff>38100</xdr:colOff>
      <xdr:row>58</xdr:row>
      <xdr:rowOff>110606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5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127133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72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84881</xdr:rowOff>
    </xdr:from>
    <xdr:to>
      <xdr:col>41</xdr:col>
      <xdr:colOff>101600</xdr:colOff>
      <xdr:row>58</xdr:row>
      <xdr:rowOff>15031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5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31558</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3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17573</xdr:rowOff>
    </xdr:from>
    <xdr:to>
      <xdr:col>36</xdr:col>
      <xdr:colOff>165100</xdr:colOff>
      <xdr:row>58</xdr:row>
      <xdr:rowOff>119173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6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110300</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1005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101530</xdr:rowOff>
    </xdr:from>
    <xdr:to>
      <xdr:col>55</xdr:col>
      <xdr:colOff>0</xdr:colOff>
      <xdr:row>77</xdr:row>
      <xdr:rowOff>132601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131730"/>
          <a:ext cx="838200" cy="20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132601</xdr:rowOff>
    </xdr:from>
    <xdr:to>
      <xdr:col>50</xdr:col>
      <xdr:colOff>114300</xdr:colOff>
      <xdr:row>77</xdr:row>
      <xdr:rowOff>136733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34251"/>
          <a:ext cx="88900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136733</xdr:rowOff>
    </xdr:from>
    <xdr:to>
      <xdr:col>45</xdr:col>
      <xdr:colOff>177800</xdr:colOff>
      <xdr:row>78</xdr:row>
      <xdr:rowOff>14590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38383"/>
          <a:ext cx="889000" cy="4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6917</xdr:rowOff>
    </xdr:from>
    <xdr:to>
      <xdr:col>41</xdr:col>
      <xdr:colOff>50800</xdr:colOff>
      <xdr:row>78</xdr:row>
      <xdr:rowOff>14590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380017"/>
          <a:ext cx="889000" cy="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50730</xdr:rowOff>
    </xdr:from>
    <xdr:to>
      <xdr:col>55</xdr:col>
      <xdr:colOff>50800</xdr:colOff>
      <xdr:row>76</xdr:row>
      <xdr:rowOff>152330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0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73608</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93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81801</xdr:rowOff>
    </xdr:from>
    <xdr:to>
      <xdr:col>50</xdr:col>
      <xdr:colOff>165100</xdr:colOff>
      <xdr:row>78</xdr:row>
      <xdr:rowOff>11951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8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28478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05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85933</xdr:rowOff>
    </xdr:from>
    <xdr:to>
      <xdr:col>46</xdr:col>
      <xdr:colOff>38100</xdr:colOff>
      <xdr:row>78</xdr:row>
      <xdr:rowOff>16083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8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32610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6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135240</xdr:rowOff>
    </xdr:from>
    <xdr:to>
      <xdr:col>41</xdr:col>
      <xdr:colOff>101600</xdr:colOff>
      <xdr:row>78</xdr:row>
      <xdr:rowOff>65390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3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81917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11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127567</xdr:rowOff>
    </xdr:from>
    <xdr:to>
      <xdr:col>36</xdr:col>
      <xdr:colOff>165100</xdr:colOff>
      <xdr:row>78</xdr:row>
      <xdr:rowOff>57717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2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74244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10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57418</xdr:rowOff>
    </xdr:from>
    <xdr:to>
      <xdr:col>55</xdr:col>
      <xdr:colOff>0</xdr:colOff>
      <xdr:row>98</xdr:row>
      <xdr:rowOff>88819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59518"/>
          <a:ext cx="838200" cy="3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35979</xdr:rowOff>
    </xdr:from>
    <xdr:to>
      <xdr:col>50</xdr:col>
      <xdr:colOff>114300</xdr:colOff>
      <xdr:row>98</xdr:row>
      <xdr:rowOff>88819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666629"/>
          <a:ext cx="889000" cy="22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142920</xdr:rowOff>
    </xdr:from>
    <xdr:to>
      <xdr:col>45</xdr:col>
      <xdr:colOff>177800</xdr:colOff>
      <xdr:row>97</xdr:row>
      <xdr:rowOff>35979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602120"/>
          <a:ext cx="889000" cy="6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142920</xdr:rowOff>
    </xdr:from>
    <xdr:to>
      <xdr:col>41</xdr:col>
      <xdr:colOff>50800</xdr:colOff>
      <xdr:row>96</xdr:row>
      <xdr:rowOff>146217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602120"/>
          <a:ext cx="889000" cy="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111941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6618</xdr:rowOff>
    </xdr:from>
    <xdr:to>
      <xdr:col>55</xdr:col>
      <xdr:colOff>50800</xdr:colOff>
      <xdr:row>98</xdr:row>
      <xdr:rowOff>108218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92995</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2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38019</xdr:rowOff>
    </xdr:from>
    <xdr:to>
      <xdr:col>50</xdr:col>
      <xdr:colOff>165100</xdr:colOff>
      <xdr:row>98</xdr:row>
      <xdr:rowOff>139619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130746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3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156629</xdr:rowOff>
    </xdr:from>
    <xdr:to>
      <xdr:col>46</xdr:col>
      <xdr:colOff>38100</xdr:colOff>
      <xdr:row>97</xdr:row>
      <xdr:rowOff>86779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1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103306</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39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92120</xdr:rowOff>
    </xdr:from>
    <xdr:to>
      <xdr:col>41</xdr:col>
      <xdr:colOff>101600</xdr:colOff>
      <xdr:row>97</xdr:row>
      <xdr:rowOff>22270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5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38797</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3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95417</xdr:rowOff>
    </xdr:from>
    <xdr:to>
      <xdr:col>36</xdr:col>
      <xdr:colOff>165100</xdr:colOff>
      <xdr:row>97</xdr:row>
      <xdr:rowOff>25567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5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42094</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329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26412</xdr:rowOff>
    </xdr:from>
    <xdr:to>
      <xdr:col>85</xdr:col>
      <xdr:colOff>127000</xdr:colOff>
      <xdr:row>38</xdr:row>
      <xdr:rowOff>37223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41512"/>
          <a:ext cx="838200" cy="1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26412</xdr:rowOff>
    </xdr:from>
    <xdr:to>
      <xdr:col>81</xdr:col>
      <xdr:colOff>50800</xdr:colOff>
      <xdr:row>38</xdr:row>
      <xdr:rowOff>36265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41512"/>
          <a:ext cx="8890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36265</xdr:rowOff>
    </xdr:from>
    <xdr:to>
      <xdr:col>76</xdr:col>
      <xdr:colOff>114300</xdr:colOff>
      <xdr:row>38</xdr:row>
      <xdr:rowOff>42707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51365"/>
          <a:ext cx="889000" cy="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40915</xdr:rowOff>
    </xdr:from>
    <xdr:to>
      <xdr:col>71</xdr:col>
      <xdr:colOff>177800</xdr:colOff>
      <xdr:row>38</xdr:row>
      <xdr:rowOff>42707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56015"/>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157873</xdr:rowOff>
    </xdr:from>
    <xdr:to>
      <xdr:col>85</xdr:col>
      <xdr:colOff>177800</xdr:colOff>
      <xdr:row>38</xdr:row>
      <xdr:rowOff>88023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0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147063</xdr:rowOff>
    </xdr:from>
    <xdr:to>
      <xdr:col>81</xdr:col>
      <xdr:colOff>101600</xdr:colOff>
      <xdr:row>38</xdr:row>
      <xdr:rowOff>77212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907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68339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8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156915</xdr:rowOff>
    </xdr:from>
    <xdr:to>
      <xdr:col>76</xdr:col>
      <xdr:colOff>165100</xdr:colOff>
      <xdr:row>38</xdr:row>
      <xdr:rowOff>87065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78192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9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163357</xdr:rowOff>
    </xdr:from>
    <xdr:to>
      <xdr:col>72</xdr:col>
      <xdr:colOff>38100</xdr:colOff>
      <xdr:row>38</xdr:row>
      <xdr:rowOff>93507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0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84634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9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161565</xdr:rowOff>
    </xdr:from>
    <xdr:to>
      <xdr:col>67</xdr:col>
      <xdr:colOff>101600</xdr:colOff>
      <xdr:row>38</xdr:row>
      <xdr:rowOff>91715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0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82842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9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120038</xdr:rowOff>
    </xdr:from>
    <xdr:to>
      <xdr:col>85</xdr:col>
      <xdr:colOff>127000</xdr:colOff>
      <xdr:row>57</xdr:row>
      <xdr:rowOff>77367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21238"/>
          <a:ext cx="838200" cy="12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161306</xdr:rowOff>
    </xdr:from>
    <xdr:to>
      <xdr:col>81</xdr:col>
      <xdr:colOff>50800</xdr:colOff>
      <xdr:row>57</xdr:row>
      <xdr:rowOff>77367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62506"/>
          <a:ext cx="889000" cy="8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163689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161306</xdr:rowOff>
    </xdr:from>
    <xdr:to>
      <xdr:col>76</xdr:col>
      <xdr:colOff>114300</xdr:colOff>
      <xdr:row>57</xdr:row>
      <xdr:rowOff>92902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62506"/>
          <a:ext cx="889000" cy="10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162385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92902</xdr:rowOff>
    </xdr:from>
    <xdr:to>
      <xdr:col>71</xdr:col>
      <xdr:colOff>177800</xdr:colOff>
      <xdr:row>57</xdr:row>
      <xdr:rowOff>136387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65552"/>
          <a:ext cx="889000" cy="4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25023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24589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69238</xdr:rowOff>
    </xdr:from>
    <xdr:to>
      <xdr:col>85</xdr:col>
      <xdr:colOff>177800</xdr:colOff>
      <xdr:row>56</xdr:row>
      <xdr:rowOff>170838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7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92115</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2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26567</xdr:rowOff>
    </xdr:from>
    <xdr:to>
      <xdr:col>81</xdr:col>
      <xdr:colOff>101600</xdr:colOff>
      <xdr:row>57</xdr:row>
      <xdr:rowOff>128167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9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144694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57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110506</xdr:rowOff>
    </xdr:from>
    <xdr:to>
      <xdr:col>76</xdr:col>
      <xdr:colOff>165100</xdr:colOff>
      <xdr:row>57</xdr:row>
      <xdr:rowOff>40656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1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57183</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48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42102</xdr:rowOff>
    </xdr:from>
    <xdr:to>
      <xdr:col>72</xdr:col>
      <xdr:colOff>38100</xdr:colOff>
      <xdr:row>57</xdr:row>
      <xdr:rowOff>143702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1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160229</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58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85587</xdr:rowOff>
    </xdr:from>
    <xdr:to>
      <xdr:col>67</xdr:col>
      <xdr:colOff>101600</xdr:colOff>
      <xdr:row>58</xdr:row>
      <xdr:rowOff>15737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5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32264</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633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42966</xdr:rowOff>
    </xdr:from>
    <xdr:to>
      <xdr:col>85</xdr:col>
      <xdr:colOff>127000</xdr:colOff>
      <xdr:row>75</xdr:row>
      <xdr:rowOff>142800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2730266"/>
          <a:ext cx="838200" cy="27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93454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66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42966</xdr:rowOff>
    </xdr:from>
    <xdr:to>
      <xdr:col>81</xdr:col>
      <xdr:colOff>50800</xdr:colOff>
      <xdr:row>77</xdr:row>
      <xdr:rowOff>42121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2730266"/>
          <a:ext cx="889000" cy="51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38380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58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42121</xdr:rowOff>
    </xdr:from>
    <xdr:to>
      <xdr:col>76</xdr:col>
      <xdr:colOff>114300</xdr:colOff>
      <xdr:row>78</xdr:row>
      <xdr:rowOff>113823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243771"/>
          <a:ext cx="889000" cy="24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41446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5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69723</xdr:rowOff>
    </xdr:from>
    <xdr:to>
      <xdr:col>71</xdr:col>
      <xdr:colOff>177800</xdr:colOff>
      <xdr:row>78</xdr:row>
      <xdr:rowOff>113823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442823"/>
          <a:ext cx="889000" cy="4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42467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49829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92000</xdr:rowOff>
    </xdr:from>
    <xdr:to>
      <xdr:col>85</xdr:col>
      <xdr:colOff>177800</xdr:colOff>
      <xdr:row>76</xdr:row>
      <xdr:rowOff>22151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29507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114877</xdr:rowOff>
    </xdr:from>
    <xdr:ext cx="599010"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280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163616</xdr:rowOff>
    </xdr:from>
    <xdr:to>
      <xdr:col>81</xdr:col>
      <xdr:colOff>101600</xdr:colOff>
      <xdr:row>74</xdr:row>
      <xdr:rowOff>93766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267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110293</xdr:rowOff>
    </xdr:from>
    <xdr:ext cx="59901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181795" y="1245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162771</xdr:rowOff>
    </xdr:from>
    <xdr:to>
      <xdr:col>76</xdr:col>
      <xdr:colOff>165100</xdr:colOff>
      <xdr:row>77</xdr:row>
      <xdr:rowOff>92921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19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109449</xdr:rowOff>
    </xdr:from>
    <xdr:ext cx="59901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292795" y="1296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63023</xdr:rowOff>
    </xdr:from>
    <xdr:to>
      <xdr:col>72</xdr:col>
      <xdr:colOff>38100</xdr:colOff>
      <xdr:row>78</xdr:row>
      <xdr:rowOff>164623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3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9700</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21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18923</xdr:rowOff>
    </xdr:from>
    <xdr:to>
      <xdr:col>67</xdr:col>
      <xdr:colOff>101600</xdr:colOff>
      <xdr:row>78</xdr:row>
      <xdr:rowOff>120523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137050</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161762</xdr:rowOff>
    </xdr:from>
    <xdr:to>
      <xdr:col>85</xdr:col>
      <xdr:colOff>127000</xdr:colOff>
      <xdr:row>97</xdr:row>
      <xdr:rowOff>3817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620962"/>
          <a:ext cx="838200" cy="1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3817</xdr:rowOff>
    </xdr:from>
    <xdr:to>
      <xdr:col>81</xdr:col>
      <xdr:colOff>50800</xdr:colOff>
      <xdr:row>97</xdr:row>
      <xdr:rowOff>30876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34467"/>
          <a:ext cx="889000" cy="2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30876</xdr:rowOff>
    </xdr:from>
    <xdr:to>
      <xdr:col>76</xdr:col>
      <xdr:colOff>114300</xdr:colOff>
      <xdr:row>97</xdr:row>
      <xdr:rowOff>85292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661526"/>
          <a:ext cx="889000" cy="5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85292</xdr:rowOff>
    </xdr:from>
    <xdr:to>
      <xdr:col>71</xdr:col>
      <xdr:colOff>177800</xdr:colOff>
      <xdr:row>97</xdr:row>
      <xdr:rowOff>152405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715942"/>
          <a:ext cx="889000" cy="6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151661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110962</xdr:rowOff>
    </xdr:from>
    <xdr:to>
      <xdr:col>85</xdr:col>
      <xdr:colOff>177800</xdr:colOff>
      <xdr:row>97</xdr:row>
      <xdr:rowOff>41112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7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133839</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42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124467</xdr:rowOff>
    </xdr:from>
    <xdr:to>
      <xdr:col>81</xdr:col>
      <xdr:colOff>101600</xdr:colOff>
      <xdr:row>97</xdr:row>
      <xdr:rowOff>54617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71144</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35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151526</xdr:rowOff>
    </xdr:from>
    <xdr:to>
      <xdr:col>76</xdr:col>
      <xdr:colOff>165100</xdr:colOff>
      <xdr:row>97</xdr:row>
      <xdr:rowOff>81676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1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98203</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38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34492</xdr:rowOff>
    </xdr:from>
    <xdr:to>
      <xdr:col>72</xdr:col>
      <xdr:colOff>38100</xdr:colOff>
      <xdr:row>97</xdr:row>
      <xdr:rowOff>136092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152619</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44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101605</xdr:rowOff>
    </xdr:from>
    <xdr:to>
      <xdr:col>67</xdr:col>
      <xdr:colOff>101600</xdr:colOff>
      <xdr:row>98</xdr:row>
      <xdr:rowOff>31755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22882</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82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議会費の住民一人あたりのコストは、類似団体と比較して大きく上回っているが、現在の本村議会運営上必要経費である。令和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年度決算から議員定数が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減となるため、人口の増減に左右されるが、現在よりも低い水準となる見込み。</a:t>
          </a:r>
        </a:p>
        <a:p>
          <a:r>
            <a:rPr kumimoji="1" lang="ja-JP" altLang="en-US" sz="1300">
              <a:latin typeface="ＭＳ Ｐゴシック" panose="020B0600070205080204" pitchFamily="50" charset="-128"/>
              <a:ea typeface="ＭＳ Ｐゴシック" panose="020B0600070205080204" pitchFamily="50" charset="-128"/>
            </a:rPr>
            <a:t>　衛生費、土木費及び消防費は、類似団体と比較して下回っている。特に土木費は類似団体と比較して△</a:t>
          </a:r>
          <a:r>
            <a:rPr kumimoji="1" lang="en-US" altLang="ja-JP" sz="1300">
              <a:latin typeface="ＭＳ Ｐゴシック" panose="020B0600070205080204" pitchFamily="50" charset="-128"/>
              <a:ea typeface="ＭＳ Ｐゴシック" panose="020B0600070205080204" pitchFamily="50" charset="-128"/>
            </a:rPr>
            <a:t>79,710</a:t>
          </a:r>
          <a:r>
            <a:rPr kumimoji="1" lang="ja-JP" altLang="en-US" sz="1300">
              <a:latin typeface="ＭＳ Ｐゴシック" panose="020B0600070205080204" pitchFamily="50" charset="-128"/>
              <a:ea typeface="ＭＳ Ｐゴシック" panose="020B0600070205080204" pitchFamily="50" charset="-128"/>
            </a:rPr>
            <a:t>となっている。要因として災害復旧費の増により、普通建設事業関係が減になっているため。</a:t>
          </a:r>
        </a:p>
        <a:p>
          <a:r>
            <a:rPr kumimoji="1" lang="ja-JP" altLang="en-US" sz="1300">
              <a:latin typeface="ＭＳ Ｐゴシック" panose="020B0600070205080204" pitchFamily="50" charset="-128"/>
              <a:ea typeface="ＭＳ Ｐゴシック" panose="020B0600070205080204" pitchFamily="50" charset="-128"/>
            </a:rPr>
            <a:t>　総務費は、前年度と比較して</a:t>
          </a:r>
          <a:r>
            <a:rPr kumimoji="1" lang="en-US" altLang="ja-JP" sz="1300">
              <a:latin typeface="ＭＳ Ｐゴシック" panose="020B0600070205080204" pitchFamily="50" charset="-128"/>
              <a:ea typeface="ＭＳ Ｐゴシック" panose="020B0600070205080204" pitchFamily="50" charset="-128"/>
            </a:rPr>
            <a:t>700,820</a:t>
          </a:r>
          <a:r>
            <a:rPr kumimoji="1" lang="ja-JP" altLang="en-US" sz="1300">
              <a:latin typeface="ＭＳ Ｐゴシック" panose="020B0600070205080204" pitchFamily="50" charset="-128"/>
              <a:ea typeface="ＭＳ Ｐゴシック" panose="020B0600070205080204" pitchFamily="50" charset="-128"/>
            </a:rPr>
            <a:t>増となっているが、ふるさと寄付金が増加したことに伴い、ふるさと納税関連経費、ふるさと応援基金が増となったため。</a:t>
          </a:r>
        </a:p>
        <a:p>
          <a:r>
            <a:rPr kumimoji="1" lang="ja-JP" altLang="en-US" sz="1300">
              <a:latin typeface="ＭＳ Ｐゴシック" panose="020B0600070205080204" pitchFamily="50" charset="-128"/>
              <a:ea typeface="ＭＳ Ｐゴシック" panose="020B0600070205080204" pitchFamily="50" charset="-128"/>
            </a:rPr>
            <a:t>　民生費、農林水産業費、商工費、教育費、災害復旧費、公債費は、類似団体比較して上回っている。民生費は、老人福祉費の増加や児童福祉費の増加が考えられるので、今後上昇が見込まれる。災害復旧費にお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月豪雨関係経費の増が要因。令和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年度以降は減少していくものと推移していたが、令和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号の影響により再度被災したため、令和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年度以降も高水準となる見込み。</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実質単年度収支は前年度と比較して△</a:t>
          </a:r>
          <a:r>
            <a:rPr kumimoji="1" lang="en-US" altLang="ja-JP" sz="1400">
              <a:latin typeface="ＭＳ ゴシック" pitchFamily="49" charset="-128"/>
              <a:ea typeface="ＭＳ ゴシック" pitchFamily="49" charset="-128"/>
            </a:rPr>
            <a:t>25.54</a:t>
          </a:r>
          <a:r>
            <a:rPr kumimoji="1" lang="ja-JP" altLang="en-US" sz="1400">
              <a:latin typeface="ＭＳ ゴシック" pitchFamily="49" charset="-128"/>
              <a:ea typeface="ＭＳ ゴシック" pitchFamily="49" charset="-128"/>
            </a:rPr>
            <a:t>％となったが、その他特定目的基金積立金（いきいき人づくり基金・こども育成支援基金）へ</a:t>
          </a:r>
          <a:r>
            <a:rPr kumimoji="1" lang="en-US" altLang="ja-JP" sz="1400">
              <a:latin typeface="ＭＳ ゴシック" pitchFamily="49" charset="-128"/>
              <a:ea typeface="ＭＳ ゴシック" pitchFamily="49" charset="-128"/>
            </a:rPr>
            <a:t>570,090</a:t>
          </a:r>
          <a:r>
            <a:rPr kumimoji="1" lang="ja-JP" altLang="en-US" sz="1400">
              <a:latin typeface="ＭＳ ゴシック" pitchFamily="49" charset="-128"/>
              <a:ea typeface="ＭＳ ゴシック" pitchFamily="49" charset="-128"/>
            </a:rPr>
            <a:t>積み立てたことにより単年度収支が悪化しことに加え、財政調整基金取崩し額（令和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年台風</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号災害に伴うもの、新型コロナウイルス感染症対策にかかる事業の一般財源分に充てたもの）が増となったことが要因としてあげられる。本村の特徴としては、基金積立金現在高が非常に大きいが、これは財政力指数</a:t>
          </a:r>
          <a:r>
            <a:rPr kumimoji="1" lang="en-US" altLang="ja-JP" sz="1400">
              <a:latin typeface="ＭＳ ゴシック" pitchFamily="49" charset="-128"/>
              <a:ea typeface="ＭＳ ゴシック" pitchFamily="49" charset="-128"/>
            </a:rPr>
            <a:t>0.16</a:t>
          </a:r>
          <a:r>
            <a:rPr kumimoji="1" lang="ja-JP" altLang="en-US" sz="1400">
              <a:latin typeface="ＭＳ ゴシック" pitchFamily="49" charset="-128"/>
              <a:ea typeface="ＭＳ ゴシック" pitchFamily="49" charset="-128"/>
            </a:rPr>
            <a:t>をみても、交付税に頼る財政運営上不測の事態に備えるための最低限必要な財源である。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一般会計及び各事業会計とも平成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年度、引き続き、赤字は発生していない状況にある。</a:t>
          </a:r>
        </a:p>
        <a:p>
          <a:r>
            <a:rPr kumimoji="1" lang="ja-JP" altLang="en-US" sz="1400">
              <a:latin typeface="ＭＳ ゴシック" pitchFamily="49" charset="-128"/>
              <a:ea typeface="ＭＳ ゴシック" pitchFamily="49" charset="-128"/>
            </a:rPr>
            <a:t>　本村の特別会計</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会計において、資金不足に陥ったものはなく、簡易水道事業会計及び下水道事業</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会計においては赤字補てん財源繰出もない。今後も特別会計においては独立採算での運営を十分念頭においた計画的な事業運営に努める。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分子を構成する元利償還金は、平成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年度事業実施分の起債償還が始まった影響で年々上昇している。今後も学校教育施設、観光施設、スポーツ施設関係で償還額が増となる見込み。</a:t>
          </a:r>
        </a:p>
        <a:p>
          <a:r>
            <a:rPr kumimoji="1" lang="ja-JP" altLang="en-US" sz="1400">
              <a:latin typeface="ＭＳ ゴシック" pitchFamily="49" charset="-128"/>
              <a:ea typeface="ＭＳ ゴシック" pitchFamily="49" charset="-128"/>
            </a:rPr>
            <a:t>　また、一部事務組合、公営企業に対する準元利償還金は依然として負担が大きく、特に整備計画が継続している一部事務組合に対する負担金には今後も注意が必要である。満期一括償還地方債の借入はない。</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一般会計に係る地方債現在高は</a:t>
          </a:r>
          <a:r>
            <a:rPr kumimoji="1" lang="en-US" altLang="ja-JP" sz="1400">
              <a:latin typeface="ＭＳ ゴシック" pitchFamily="49" charset="-128"/>
              <a:ea typeface="ＭＳ ゴシック" pitchFamily="49" charset="-128"/>
            </a:rPr>
            <a:t>3,533</a:t>
          </a:r>
          <a:r>
            <a:rPr kumimoji="1" lang="ja-JP" altLang="en-US" sz="1400">
              <a:latin typeface="ＭＳ ゴシック" pitchFamily="49" charset="-128"/>
              <a:ea typeface="ＭＳ ゴシック" pitchFamily="49" charset="-128"/>
            </a:rPr>
            <a:t>百万円であり、前年度から△</a:t>
          </a:r>
          <a:r>
            <a:rPr kumimoji="1" lang="en-US" altLang="ja-JP" sz="1400">
              <a:latin typeface="ＭＳ ゴシック" pitchFamily="49" charset="-128"/>
              <a:ea typeface="ＭＳ ゴシック" pitchFamily="49" charset="-128"/>
            </a:rPr>
            <a:t>83</a:t>
          </a:r>
          <a:r>
            <a:rPr kumimoji="1" lang="ja-JP" altLang="en-US" sz="1400">
              <a:latin typeface="ＭＳ ゴシック" pitchFamily="49" charset="-128"/>
              <a:ea typeface="ＭＳ ゴシック" pitchFamily="49" charset="-128"/>
            </a:rPr>
            <a:t>ぜん百万円となったが、新規発行額も増加しており、今後も将来負担額の増加が見込まれる。さらに一部事務組合、公営企業に対する準元利償還金は依然として負担が大きく、今後もしばらくは減少しない。</a:t>
          </a:r>
        </a:p>
        <a:p>
          <a:r>
            <a:rPr kumimoji="1" lang="ja-JP" altLang="en-US" sz="1400">
              <a:latin typeface="ＭＳ ゴシック" pitchFamily="49" charset="-128"/>
              <a:ea typeface="ＭＳ ゴシック" pitchFamily="49" charset="-128"/>
            </a:rPr>
            <a:t>　一方で、現在の充当可能財源をみると、充当可能基金と基準財政需要額算入見込額の合計額が将来負担額を相殺し、将来負担比率は発生していない。</a:t>
          </a:r>
        </a:p>
        <a:p>
          <a:r>
            <a:rPr kumimoji="1" lang="ja-JP" altLang="en-US" sz="1400">
              <a:latin typeface="ＭＳ ゴシック" pitchFamily="49" charset="-128"/>
              <a:ea typeface="ＭＳ ゴシック" pitchFamily="49" charset="-128"/>
            </a:rPr>
            <a:t>　今後も将来に負担が残らない財政運営に努める。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熊本県水上村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ふるさと寄附金が増加したことに伴い、積立金が増加している。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号関連経費、新型コロナ関連経費（地方創生臨時交付金関係事業）に充当したため減となった。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また、児童福祉費関係経費が増えることが見込まれるため、こども育成支援基金への積立を実施している。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本村の財政力指数は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と自主財源が少なく、交付税等の額により財政が大きく左右されることから、不測の災害等に備え、決算状況を踏まえながら積立を行う。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地域公共交通対策基金：地域における最適な公共交通体系を構築することを目的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ふるさと応援基金：個性豊かな活力あるふるさとづくりを目的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こども育成支援基金：安心してこどもを生み育てられる村を目指し、妊娠・出産・子育て支援を図ることを目的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いきいき人づくり基金：明るく活力のある水上村を目指し、人材の育成を図ることを目的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森林環境譲与税基金：間伐や人材育成、担い手の確保、木材利用の促進や普及啓発等の森林整備を目的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ふるさと応援基金は寄附金の増加に伴なうもの。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いきいき人づくり基金及びこども育成支援基金は、前年度繰越金を積立したため増となった。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地域公共交通対策基金、こども育成支援基金、いきいき人づくり基金は今後も事業の財源として取崩しを行い、決算状況を踏まえながら積立を行う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号関連経費、新型コロナ関連経費（地方創生臨時交付金関係事業）に充当したため減となった。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本村の財政力指数は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と自主財源が少なく、交付税等の額により財政が大きく左右されることから、不測の災害等に備え、決算状況を踏まえながら積立を行う。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年度に大きな事業を地方債を活用して実施しており、今後も年間償還額の増加が見込まれるため、決算状況を踏まえ積立を行う。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2,035
2,025
190.96
6,429,700
5,737,164
534,927
1,977,635
3,532,739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有形固定資産減価償却率は類似団体と比較し、△</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ポイントとなっているが、今後の公共施設の管理については、公共施設等総合管理計画に基づき、資産の耐用年数等を考慮しつつ、施設の複合化等を検討する。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141985</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813300" y="6228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476500" y="614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64861</xdr:rowOff>
    </xdr:from>
    <xdr:to>
      <xdr:col>23</xdr:col>
      <xdr:colOff>136525</xdr:colOff>
      <xdr:row>31</xdr:row>
      <xdr:rowOff>166461</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7117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87738</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813300" y="60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21681</xdr:rowOff>
    </xdr:from>
    <xdr:to>
      <xdr:col>19</xdr:col>
      <xdr:colOff>187325</xdr:colOff>
      <xdr:row>31</xdr:row>
      <xdr:rowOff>123281</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40005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72481</xdr:rowOff>
    </xdr:from>
    <xdr:to>
      <xdr:col>23</xdr:col>
      <xdr:colOff>85725</xdr:colOff>
      <xdr:row>31</xdr:row>
      <xdr:rowOff>115661</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4051300" y="6158956"/>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149951</xdr:rowOff>
    </xdr:from>
    <xdr:to>
      <xdr:col>15</xdr:col>
      <xdr:colOff>187325</xdr:colOff>
      <xdr:row>31</xdr:row>
      <xdr:rowOff>80101</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3238500" y="60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29301</xdr:rowOff>
    </xdr:from>
    <xdr:to>
      <xdr:col>19</xdr:col>
      <xdr:colOff>136525</xdr:colOff>
      <xdr:row>31</xdr:row>
      <xdr:rowOff>72481</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3289300" y="611577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106771</xdr:rowOff>
    </xdr:from>
    <xdr:to>
      <xdr:col>11</xdr:col>
      <xdr:colOff>187325</xdr:colOff>
      <xdr:row>31</xdr:row>
      <xdr:rowOff>36921</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4765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157571</xdr:rowOff>
    </xdr:from>
    <xdr:to>
      <xdr:col>15</xdr:col>
      <xdr:colOff>136525</xdr:colOff>
      <xdr:row>31</xdr:row>
      <xdr:rowOff>29301</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2527300" y="607259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88265</xdr:rowOff>
    </xdr:from>
    <xdr:to>
      <xdr:col>7</xdr:col>
      <xdr:colOff>187325</xdr:colOff>
      <xdr:row>31</xdr:row>
      <xdr:rowOff>18415</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714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139065</xdr:rowOff>
    </xdr:from>
    <xdr:to>
      <xdr:col>11</xdr:col>
      <xdr:colOff>136525</xdr:colOff>
      <xdr:row>30</xdr:row>
      <xdr:rowOff>157571</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765300" y="6054090"/>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41655</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83604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30867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151419</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324744" y="623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562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139808</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836044" y="588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96628</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3086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34942</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562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a:t>
          </a:r>
          <a:r>
            <a:rPr kumimoji="1" lang="en-US" altLang="ja-JP" sz="1100">
              <a:solidFill>
                <a:schemeClr val="dk1"/>
              </a:solidFill>
              <a:effectLst/>
              <a:latin typeface="+mn-lt"/>
              <a:ea typeface="+mn-ea"/>
              <a:cs typeface="+mn-cs"/>
            </a:rPr>
            <a:t>0%</a:t>
          </a:r>
          <a:r>
            <a:rPr kumimoji="1" lang="ja-JP" altLang="en-US" sz="1100">
              <a:solidFill>
                <a:schemeClr val="dk1"/>
              </a:solidFill>
              <a:effectLst/>
              <a:latin typeface="+mn-lt"/>
              <a:ea typeface="+mn-ea"/>
              <a:cs typeface="+mn-cs"/>
            </a:rPr>
            <a:t>となった。ふるさと納税の寄附額が伸びたことにより、地方債の償還額等に充当可能な基金が増え、将来負担額を充当可能財源が上回ったため</a:t>
          </a:r>
          <a:r>
            <a:rPr kumimoji="1" lang="en-US" altLang="ja-JP" sz="1100">
              <a:solidFill>
                <a:schemeClr val="dk1"/>
              </a:solidFill>
              <a:effectLst/>
              <a:latin typeface="+mn-lt"/>
              <a:ea typeface="+mn-ea"/>
              <a:cs typeface="+mn-cs"/>
            </a:rPr>
            <a:t>0</a:t>
          </a:r>
          <a:r>
            <a:rPr kumimoji="1" lang="ja-JP" altLang="en-US" sz="1100">
              <a:solidFill>
                <a:schemeClr val="dk1"/>
              </a:solidFill>
              <a:effectLst/>
              <a:latin typeface="+mn-lt"/>
              <a:ea typeface="+mn-ea"/>
              <a:cs typeface="+mn-cs"/>
            </a:rPr>
            <a:t>％となった。しかしながら、今後スポーツ環境整備事業等の大規模事業が計画されており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借入額が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することが見込まれる。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28349</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560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157491</xdr:rowOff>
    </xdr:from>
    <xdr:to>
      <xdr:col>72</xdr:col>
      <xdr:colOff>123825</xdr:colOff>
      <xdr:row>27</xdr:row>
      <xdr:rowOff>87641</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033500" y="538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33909</xdr:rowOff>
    </xdr:from>
    <xdr:to>
      <xdr:col>68</xdr:col>
      <xdr:colOff>123825</xdr:colOff>
      <xdr:row>28</xdr:row>
      <xdr:rowOff>135509</xdr:rowOff>
    </xdr:to>
    <xdr:sp macro="" textlink="">
      <xdr:nvSpPr>
        <xdr:cNvPr id="156" name="楕円 155">
          <a:extLst>
            <a:ext uri="{FF2B5EF4-FFF2-40B4-BE49-F238E27FC236}">
              <a16:creationId xmlns:a16="http://schemas.microsoft.com/office/drawing/2014/main" id="{00000000-0008-0000-0D00-00009C000000}"/>
            </a:ext>
          </a:extLst>
        </xdr:cNvPr>
        <xdr:cNvSpPr/>
      </xdr:nvSpPr>
      <xdr:spPr>
        <a:xfrm>
          <a:off x="13271500" y="56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36841</xdr:rowOff>
    </xdr:from>
    <xdr:to>
      <xdr:col>72</xdr:col>
      <xdr:colOff>73025</xdr:colOff>
      <xdr:row>28</xdr:row>
      <xdr:rowOff>84709</xdr:rowOff>
    </xdr:to>
    <xdr:cxnSp macro="">
      <xdr:nvCxnSpPr>
        <xdr:cNvPr id="157" name="直線コネクタ 156">
          <a:extLst>
            <a:ext uri="{FF2B5EF4-FFF2-40B4-BE49-F238E27FC236}">
              <a16:creationId xmlns:a16="http://schemas.microsoft.com/office/drawing/2014/main" id="{00000000-0008-0000-0D00-00009D000000}"/>
            </a:ext>
          </a:extLst>
        </xdr:cNvPr>
        <xdr:cNvCxnSpPr/>
      </xdr:nvCxnSpPr>
      <xdr:spPr>
        <a:xfrm flipV="1">
          <a:off x="13322300" y="5437516"/>
          <a:ext cx="762000" cy="21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131424</xdr:rowOff>
    </xdr:from>
    <xdr:to>
      <xdr:col>64</xdr:col>
      <xdr:colOff>123825</xdr:colOff>
      <xdr:row>29</xdr:row>
      <xdr:rowOff>61574</xdr:rowOff>
    </xdr:to>
    <xdr:sp macro="" textlink="">
      <xdr:nvSpPr>
        <xdr:cNvPr id="158" name="楕円 157">
          <a:extLst>
            <a:ext uri="{FF2B5EF4-FFF2-40B4-BE49-F238E27FC236}">
              <a16:creationId xmlns:a16="http://schemas.microsoft.com/office/drawing/2014/main" id="{00000000-0008-0000-0D00-00009E000000}"/>
            </a:ext>
          </a:extLst>
        </xdr:cNvPr>
        <xdr:cNvSpPr/>
      </xdr:nvSpPr>
      <xdr:spPr>
        <a:xfrm>
          <a:off x="12509500" y="570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84709</xdr:rowOff>
    </xdr:from>
    <xdr:to>
      <xdr:col>68</xdr:col>
      <xdr:colOff>73025</xdr:colOff>
      <xdr:row>29</xdr:row>
      <xdr:rowOff>10774</xdr:rowOff>
    </xdr:to>
    <xdr:cxnSp macro="">
      <xdr:nvCxnSpPr>
        <xdr:cNvPr id="159" name="直線コネクタ 158">
          <a:extLst>
            <a:ext uri="{FF2B5EF4-FFF2-40B4-BE49-F238E27FC236}">
              <a16:creationId xmlns:a16="http://schemas.microsoft.com/office/drawing/2014/main" id="{00000000-0008-0000-0D00-00009F000000}"/>
            </a:ext>
          </a:extLst>
        </xdr:cNvPr>
        <xdr:cNvCxnSpPr/>
      </xdr:nvCxnSpPr>
      <xdr:spPr>
        <a:xfrm flipV="1">
          <a:off x="12560300" y="5656834"/>
          <a:ext cx="762000" cy="9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52980</xdr:rowOff>
    </xdr:from>
    <xdr:to>
      <xdr:col>60</xdr:col>
      <xdr:colOff>123825</xdr:colOff>
      <xdr:row>28</xdr:row>
      <xdr:rowOff>154580</xdr:rowOff>
    </xdr:to>
    <xdr:sp macro="" textlink="">
      <xdr:nvSpPr>
        <xdr:cNvPr id="160" name="楕円 159">
          <a:extLst>
            <a:ext uri="{FF2B5EF4-FFF2-40B4-BE49-F238E27FC236}">
              <a16:creationId xmlns:a16="http://schemas.microsoft.com/office/drawing/2014/main" id="{00000000-0008-0000-0D00-0000A0000000}"/>
            </a:ext>
          </a:extLst>
        </xdr:cNvPr>
        <xdr:cNvSpPr/>
      </xdr:nvSpPr>
      <xdr:spPr>
        <a:xfrm>
          <a:off x="11747500" y="562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103780</xdr:rowOff>
    </xdr:from>
    <xdr:to>
      <xdr:col>64</xdr:col>
      <xdr:colOff>73025</xdr:colOff>
      <xdr:row>29</xdr:row>
      <xdr:rowOff>10774</xdr:rowOff>
    </xdr:to>
    <xdr:cxnSp macro="">
      <xdr:nvCxnSpPr>
        <xdr:cNvPr id="161" name="直線コネクタ 160">
          <a:extLst>
            <a:ext uri="{FF2B5EF4-FFF2-40B4-BE49-F238E27FC236}">
              <a16:creationId xmlns:a16="http://schemas.microsoft.com/office/drawing/2014/main" id="{00000000-0008-0000-0D00-0000A1000000}"/>
            </a:ext>
          </a:extLst>
        </xdr:cNvPr>
        <xdr:cNvCxnSpPr/>
      </xdr:nvCxnSpPr>
      <xdr:spPr>
        <a:xfrm>
          <a:off x="11798300" y="5675905"/>
          <a:ext cx="762000" cy="7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163879</xdr:rowOff>
    </xdr:from>
    <xdr:ext cx="469744" cy="259045"/>
    <xdr:sp macro="" textlink="">
      <xdr:nvSpPr>
        <xdr:cNvPr id="162" name="n_1aveValue債務償還比率">
          <a:extLst>
            <a:ext uri="{FF2B5EF4-FFF2-40B4-BE49-F238E27FC236}">
              <a16:creationId xmlns:a16="http://schemas.microsoft.com/office/drawing/2014/main" id="{00000000-0008-0000-0D00-0000A2000000}"/>
            </a:ext>
          </a:extLst>
        </xdr:cNvPr>
        <xdr:cNvSpPr txBox="1"/>
      </xdr:nvSpPr>
      <xdr:spPr>
        <a:xfrm>
          <a:off x="13836727" y="573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132944</xdr:rowOff>
    </xdr:from>
    <xdr:ext cx="469744" cy="259045"/>
    <xdr:sp macro="" textlink="">
      <xdr:nvSpPr>
        <xdr:cNvPr id="163" name="n_2aveValue債務償還比率">
          <a:extLst>
            <a:ext uri="{FF2B5EF4-FFF2-40B4-BE49-F238E27FC236}">
              <a16:creationId xmlns:a16="http://schemas.microsoft.com/office/drawing/2014/main" id="{00000000-0008-0000-0D00-0000A3000000}"/>
            </a:ext>
          </a:extLst>
        </xdr:cNvPr>
        <xdr:cNvSpPr txBox="1"/>
      </xdr:nvSpPr>
      <xdr:spPr>
        <a:xfrm>
          <a:off x="13087427" y="58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143739</xdr:rowOff>
    </xdr:from>
    <xdr:ext cx="469744" cy="259045"/>
    <xdr:sp macro="" textlink="">
      <xdr:nvSpPr>
        <xdr:cNvPr id="164" name="n_3aveValue債務償還比率">
          <a:extLst>
            <a:ext uri="{FF2B5EF4-FFF2-40B4-BE49-F238E27FC236}">
              <a16:creationId xmlns:a16="http://schemas.microsoft.com/office/drawing/2014/main" id="{00000000-0008-0000-0D00-0000A4000000}"/>
            </a:ext>
          </a:extLst>
        </xdr:cNvPr>
        <xdr:cNvSpPr txBox="1"/>
      </xdr:nvSpPr>
      <xdr:spPr>
        <a:xfrm>
          <a:off x="12325427" y="58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107935</xdr:rowOff>
    </xdr:from>
    <xdr:ext cx="469744" cy="259045"/>
    <xdr:sp macro="" textlink="">
      <xdr:nvSpPr>
        <xdr:cNvPr id="165" name="n_4aveValue債務償還比率">
          <a:extLst>
            <a:ext uri="{FF2B5EF4-FFF2-40B4-BE49-F238E27FC236}">
              <a16:creationId xmlns:a16="http://schemas.microsoft.com/office/drawing/2014/main" id="{00000000-0008-0000-0D00-0000A5000000}"/>
            </a:ext>
          </a:extLst>
        </xdr:cNvPr>
        <xdr:cNvSpPr txBox="1"/>
      </xdr:nvSpPr>
      <xdr:spPr>
        <a:xfrm>
          <a:off x="11563427" y="585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104168</xdr:rowOff>
    </xdr:from>
    <xdr:ext cx="405111" cy="259045"/>
    <xdr:sp macro="" textlink="">
      <xdr:nvSpPr>
        <xdr:cNvPr id="166" name="n_1mainValue債務償還比率">
          <a:extLst>
            <a:ext uri="{FF2B5EF4-FFF2-40B4-BE49-F238E27FC236}">
              <a16:creationId xmlns:a16="http://schemas.microsoft.com/office/drawing/2014/main" id="{00000000-0008-0000-0D00-0000A6000000}"/>
            </a:ext>
          </a:extLst>
        </xdr:cNvPr>
        <xdr:cNvSpPr txBox="1"/>
      </xdr:nvSpPr>
      <xdr:spPr>
        <a:xfrm>
          <a:off x="13869044" y="5161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152036</xdr:rowOff>
    </xdr:from>
    <xdr:ext cx="469744" cy="259045"/>
    <xdr:sp macro="" textlink="">
      <xdr:nvSpPr>
        <xdr:cNvPr id="167" name="n_2mainValue債務償還比率">
          <a:extLst>
            <a:ext uri="{FF2B5EF4-FFF2-40B4-BE49-F238E27FC236}">
              <a16:creationId xmlns:a16="http://schemas.microsoft.com/office/drawing/2014/main" id="{00000000-0008-0000-0D00-0000A7000000}"/>
            </a:ext>
          </a:extLst>
        </xdr:cNvPr>
        <xdr:cNvSpPr txBox="1"/>
      </xdr:nvSpPr>
      <xdr:spPr>
        <a:xfrm>
          <a:off x="13087427" y="538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78101</xdr:rowOff>
    </xdr:from>
    <xdr:ext cx="469744" cy="259045"/>
    <xdr:sp macro="" textlink="">
      <xdr:nvSpPr>
        <xdr:cNvPr id="168" name="n_3mainValue債務償還比率">
          <a:extLst>
            <a:ext uri="{FF2B5EF4-FFF2-40B4-BE49-F238E27FC236}">
              <a16:creationId xmlns:a16="http://schemas.microsoft.com/office/drawing/2014/main" id="{00000000-0008-0000-0D00-0000A8000000}"/>
            </a:ext>
          </a:extLst>
        </xdr:cNvPr>
        <xdr:cNvSpPr txBox="1"/>
      </xdr:nvSpPr>
      <xdr:spPr>
        <a:xfrm>
          <a:off x="12325427" y="54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171107</xdr:rowOff>
    </xdr:from>
    <xdr:ext cx="469744" cy="259045"/>
    <xdr:sp macro="" textlink="">
      <xdr:nvSpPr>
        <xdr:cNvPr id="169" name="n_4mainValue債務償還比率">
          <a:extLst>
            <a:ext uri="{FF2B5EF4-FFF2-40B4-BE49-F238E27FC236}">
              <a16:creationId xmlns:a16="http://schemas.microsoft.com/office/drawing/2014/main" id="{00000000-0008-0000-0D00-0000A9000000}"/>
            </a:ext>
          </a:extLst>
        </xdr:cNvPr>
        <xdr:cNvSpPr txBox="1"/>
      </xdr:nvSpPr>
      <xdr:spPr>
        <a:xfrm>
          <a:off x="11563427" y="540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00000000-0008-0000-0D00-0000A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2,035
2,025
190.96
6,429,700
5,737,164
534,927
1,977,635
3,532,739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103777</xdr:rowOff>
    </xdr:from>
    <xdr:to>
      <xdr:col>24</xdr:col>
      <xdr:colOff>114300</xdr:colOff>
      <xdr:row>39</xdr:row>
      <xdr:rowOff>33927</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126654</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470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80917</xdr:rowOff>
    </xdr:from>
    <xdr:to>
      <xdr:col>20</xdr:col>
      <xdr:colOff>38100</xdr:colOff>
      <xdr:row>39</xdr:row>
      <xdr:rowOff>11067</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131717</xdr:rowOff>
    </xdr:from>
    <xdr:to>
      <xdr:col>24</xdr:col>
      <xdr:colOff>63500</xdr:colOff>
      <xdr:row>38</xdr:row>
      <xdr:rowOff>154577</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64681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58057</xdr:rowOff>
    </xdr:from>
    <xdr:to>
      <xdr:col>15</xdr:col>
      <xdr:colOff>101600</xdr:colOff>
      <xdr:row>38</xdr:row>
      <xdr:rowOff>159657</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108857</xdr:rowOff>
    </xdr:from>
    <xdr:to>
      <xdr:col>19</xdr:col>
      <xdr:colOff>177800</xdr:colOff>
      <xdr:row>38</xdr:row>
      <xdr:rowOff>131717</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62395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46627</xdr:rowOff>
    </xdr:from>
    <xdr:to>
      <xdr:col>10</xdr:col>
      <xdr:colOff>165100</xdr:colOff>
      <xdr:row>38</xdr:row>
      <xdr:rowOff>148227</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97427</xdr:rowOff>
    </xdr:from>
    <xdr:to>
      <xdr:col>15</xdr:col>
      <xdr:colOff>50800</xdr:colOff>
      <xdr:row>38</xdr:row>
      <xdr:rowOff>108857</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6125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22134</xdr:rowOff>
    </xdr:from>
    <xdr:to>
      <xdr:col>6</xdr:col>
      <xdr:colOff>38100</xdr:colOff>
      <xdr:row>38</xdr:row>
      <xdr:rowOff>123734</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72934</xdr:rowOff>
    </xdr:from>
    <xdr:to>
      <xdr:col>10</xdr:col>
      <xdr:colOff>114300</xdr:colOff>
      <xdr:row>38</xdr:row>
      <xdr:rowOff>97427</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5880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77305</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8726</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27594</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4734</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164754</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140261</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133821</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99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84044</xdr:rowOff>
    </xdr:from>
    <xdr:to>
      <xdr:col>55</xdr:col>
      <xdr:colOff>50800</xdr:colOff>
      <xdr:row>41</xdr:row>
      <xdr:rowOff>14194</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694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106921</xdr:rowOff>
    </xdr:from>
    <xdr:ext cx="599010"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679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89888</xdr:rowOff>
    </xdr:from>
    <xdr:to>
      <xdr:col>50</xdr:col>
      <xdr:colOff>165100</xdr:colOff>
      <xdr:row>41</xdr:row>
      <xdr:rowOff>20038</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694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134844</xdr:rowOff>
    </xdr:from>
    <xdr:to>
      <xdr:col>55</xdr:col>
      <xdr:colOff>0</xdr:colOff>
      <xdr:row>40</xdr:row>
      <xdr:rowOff>140688</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6992844"/>
          <a:ext cx="838200" cy="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95334</xdr:rowOff>
    </xdr:from>
    <xdr:to>
      <xdr:col>46</xdr:col>
      <xdr:colOff>38100</xdr:colOff>
      <xdr:row>41</xdr:row>
      <xdr:rowOff>25484</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695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140688</xdr:rowOff>
    </xdr:from>
    <xdr:to>
      <xdr:col>50</xdr:col>
      <xdr:colOff>114300</xdr:colOff>
      <xdr:row>40</xdr:row>
      <xdr:rowOff>146134</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6998688"/>
          <a:ext cx="889000" cy="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31847</xdr:rowOff>
    </xdr:from>
    <xdr:to>
      <xdr:col>41</xdr:col>
      <xdr:colOff>101600</xdr:colOff>
      <xdr:row>41</xdr:row>
      <xdr:rowOff>133447</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706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146134</xdr:rowOff>
    </xdr:from>
    <xdr:to>
      <xdr:col>45</xdr:col>
      <xdr:colOff>177800</xdr:colOff>
      <xdr:row>41</xdr:row>
      <xdr:rowOff>82647</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7004134"/>
          <a:ext cx="889000" cy="10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36258</xdr:rowOff>
    </xdr:from>
    <xdr:to>
      <xdr:col>36</xdr:col>
      <xdr:colOff>165100</xdr:colOff>
      <xdr:row>41</xdr:row>
      <xdr:rowOff>137858</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706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82647</xdr:rowOff>
    </xdr:from>
    <xdr:to>
      <xdr:col>41</xdr:col>
      <xdr:colOff>50800</xdr:colOff>
      <xdr:row>41</xdr:row>
      <xdr:rowOff>87058</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7112097"/>
          <a:ext cx="889000" cy="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82172</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71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84662</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711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68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36565</xdr:rowOff>
    </xdr:from>
    <xdr:ext cx="599010"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27094" y="6723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42011</xdr:rowOff>
    </xdr:from>
    <xdr:ext cx="599010"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50794" y="6728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124574</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94111" y="715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128985</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05111" y="71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24312</xdr:rowOff>
    </xdr:from>
    <xdr:to>
      <xdr:col>24</xdr:col>
      <xdr:colOff>114300</xdr:colOff>
      <xdr:row>59</xdr:row>
      <xdr:rowOff>125912</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47189</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999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9616</xdr:rowOff>
    </xdr:from>
    <xdr:to>
      <xdr:col>20</xdr:col>
      <xdr:colOff>38100</xdr:colOff>
      <xdr:row>59</xdr:row>
      <xdr:rowOff>111216</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60416</xdr:rowOff>
    </xdr:from>
    <xdr:to>
      <xdr:col>24</xdr:col>
      <xdr:colOff>63500</xdr:colOff>
      <xdr:row>59</xdr:row>
      <xdr:rowOff>75112</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17596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166370</xdr:rowOff>
    </xdr:from>
    <xdr:to>
      <xdr:col>15</xdr:col>
      <xdr:colOff>101600</xdr:colOff>
      <xdr:row>59</xdr:row>
      <xdr:rowOff>96520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45720</xdr:rowOff>
    </xdr:from>
    <xdr:to>
      <xdr:col>19</xdr:col>
      <xdr:colOff>177800</xdr:colOff>
      <xdr:row>59</xdr:row>
      <xdr:rowOff>60416</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16127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123916</xdr:rowOff>
    </xdr:from>
    <xdr:to>
      <xdr:col>10</xdr:col>
      <xdr:colOff>165100</xdr:colOff>
      <xdr:row>59</xdr:row>
      <xdr:rowOff>54066</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3266</xdr:rowOff>
    </xdr:from>
    <xdr:to>
      <xdr:col>15</xdr:col>
      <xdr:colOff>50800</xdr:colOff>
      <xdr:row>59</xdr:row>
      <xdr:rowOff>45720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11881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127181</xdr:rowOff>
    </xdr:from>
    <xdr:to>
      <xdr:col>6</xdr:col>
      <xdr:colOff>38100</xdr:colOff>
      <xdr:row>59</xdr:row>
      <xdr:rowOff>57331</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3266</xdr:rowOff>
    </xdr:from>
    <xdr:to>
      <xdr:col>10</xdr:col>
      <xdr:colOff>114300</xdr:colOff>
      <xdr:row>59</xdr:row>
      <xdr:rowOff>6531</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flipV="1">
          <a:off x="1130300" y="1011881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127743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113047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70593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73858</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627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125816</xdr:rowOff>
    </xdr:from>
    <xdr:to>
      <xdr:col>55</xdr:col>
      <xdr:colOff>50800</xdr:colOff>
      <xdr:row>62</xdr:row>
      <xdr:rowOff>55966</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58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148693</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435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134388</xdr:rowOff>
    </xdr:from>
    <xdr:to>
      <xdr:col>50</xdr:col>
      <xdr:colOff>165100</xdr:colOff>
      <xdr:row>62</xdr:row>
      <xdr:rowOff>64538</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59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5166</xdr:rowOff>
    </xdr:from>
    <xdr:to>
      <xdr:col>55</xdr:col>
      <xdr:colOff>0</xdr:colOff>
      <xdr:row>62</xdr:row>
      <xdr:rowOff>13738</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635066"/>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141634</xdr:rowOff>
    </xdr:from>
    <xdr:to>
      <xdr:col>46</xdr:col>
      <xdr:colOff>38100</xdr:colOff>
      <xdr:row>62</xdr:row>
      <xdr:rowOff>71784</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6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13738</xdr:rowOff>
    </xdr:from>
    <xdr:to>
      <xdr:col>50</xdr:col>
      <xdr:colOff>114300</xdr:colOff>
      <xdr:row>62</xdr:row>
      <xdr:rowOff>20984</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0643638"/>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154426</xdr:rowOff>
    </xdr:from>
    <xdr:to>
      <xdr:col>41</xdr:col>
      <xdr:colOff>101600</xdr:colOff>
      <xdr:row>62</xdr:row>
      <xdr:rowOff>84576</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61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20984</xdr:rowOff>
    </xdr:from>
    <xdr:to>
      <xdr:col>45</xdr:col>
      <xdr:colOff>177800</xdr:colOff>
      <xdr:row>62</xdr:row>
      <xdr:rowOff>33776</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650884"/>
          <a:ext cx="889000" cy="1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171359</xdr:rowOff>
    </xdr:from>
    <xdr:to>
      <xdr:col>36</xdr:col>
      <xdr:colOff>165100</xdr:colOff>
      <xdr:row>62</xdr:row>
      <xdr:rowOff>101509</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62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33776</xdr:rowOff>
    </xdr:from>
    <xdr:to>
      <xdr:col>41</xdr:col>
      <xdr:colOff>50800</xdr:colOff>
      <xdr:row>62</xdr:row>
      <xdr:rowOff>50709</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663676"/>
          <a:ext cx="889000" cy="1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122746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281505" y="10752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130998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052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98196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16205" y="10728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141773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27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81065</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281505" y="103680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88311</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05205" y="10375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101103</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16205" y="103881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118036</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27205" y="104050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07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98334</xdr:rowOff>
    </xdr:from>
    <xdr:to>
      <xdr:col>24</xdr:col>
      <xdr:colOff>114300</xdr:colOff>
      <xdr:row>85</xdr:row>
      <xdr:rowOff>28484</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76761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75474</xdr:rowOff>
    </xdr:from>
    <xdr:to>
      <xdr:col>20</xdr:col>
      <xdr:colOff>38100</xdr:colOff>
      <xdr:row>85</xdr:row>
      <xdr:rowOff>5624</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126274</xdr:rowOff>
    </xdr:from>
    <xdr:to>
      <xdr:col>24</xdr:col>
      <xdr:colOff>63500</xdr:colOff>
      <xdr:row>84</xdr:row>
      <xdr:rowOff>149134</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52807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47716</xdr:rowOff>
    </xdr:from>
    <xdr:to>
      <xdr:col>15</xdr:col>
      <xdr:colOff>101600</xdr:colOff>
      <xdr:row>84</xdr:row>
      <xdr:rowOff>149316</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4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98516</xdr:rowOff>
    </xdr:from>
    <xdr:to>
      <xdr:col>19</xdr:col>
      <xdr:colOff>177800</xdr:colOff>
      <xdr:row>84</xdr:row>
      <xdr:rowOff>126274</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45003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19957</xdr:rowOff>
    </xdr:from>
    <xdr:to>
      <xdr:col>10</xdr:col>
      <xdr:colOff>165100</xdr:colOff>
      <xdr:row>84</xdr:row>
      <xdr:rowOff>121557</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70757</xdr:rowOff>
    </xdr:from>
    <xdr:to>
      <xdr:col>15</xdr:col>
      <xdr:colOff>50800</xdr:colOff>
      <xdr:row>84</xdr:row>
      <xdr:rowOff>98516</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44725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34652</xdr:rowOff>
    </xdr:from>
    <xdr:to>
      <xdr:col>6</xdr:col>
      <xdr:colOff>38100</xdr:colOff>
      <xdr:row>84</xdr:row>
      <xdr:rowOff>136252</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70757</xdr:rowOff>
    </xdr:from>
    <xdr:to>
      <xdr:col>10</xdr:col>
      <xdr:colOff>114300</xdr:colOff>
      <xdr:row>84</xdr:row>
      <xdr:rowOff>85452</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1130300" y="1447255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168201</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140443</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54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112684</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127379</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202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xdr:rowOff>
    </xdr:from>
    <xdr:to>
      <xdr:col>55</xdr:col>
      <xdr:colOff>50800</xdr:colOff>
      <xdr:row>84</xdr:row>
      <xdr:rowOff>115678</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41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163955</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39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17780</xdr:rowOff>
    </xdr:from>
    <xdr:to>
      <xdr:col>50</xdr:col>
      <xdr:colOff>165100</xdr:colOff>
      <xdr:row>84</xdr:row>
      <xdr:rowOff>119380</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64878</xdr:rowOff>
    </xdr:from>
    <xdr:to>
      <xdr:col>55</xdr:col>
      <xdr:colOff>0</xdr:colOff>
      <xdr:row>84</xdr:row>
      <xdr:rowOff>68580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9639300" y="14466678"/>
          <a:ext cx="8382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27577</xdr:rowOff>
    </xdr:from>
    <xdr:to>
      <xdr:col>46</xdr:col>
      <xdr:colOff>38100</xdr:colOff>
      <xdr:row>84</xdr:row>
      <xdr:rowOff>129177</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42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68580</xdr:rowOff>
    </xdr:from>
    <xdr:to>
      <xdr:col>50</xdr:col>
      <xdr:colOff>114300</xdr:colOff>
      <xdr:row>84</xdr:row>
      <xdr:rowOff>78377</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44703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33782</xdr:rowOff>
    </xdr:from>
    <xdr:to>
      <xdr:col>41</xdr:col>
      <xdr:colOff>101600</xdr:colOff>
      <xdr:row>84</xdr:row>
      <xdr:rowOff>135382</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4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78377</xdr:rowOff>
    </xdr:from>
    <xdr:to>
      <xdr:col>45</xdr:col>
      <xdr:colOff>177800</xdr:colOff>
      <xdr:row>84</xdr:row>
      <xdr:rowOff>84582</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861300" y="14480177"/>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47606</xdr:rowOff>
    </xdr:from>
    <xdr:to>
      <xdr:col>36</xdr:col>
      <xdr:colOff>165100</xdr:colOff>
      <xdr:row>84</xdr:row>
      <xdr:rowOff>149206</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4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84582</xdr:rowOff>
    </xdr:from>
    <xdr:to>
      <xdr:col>41</xdr:col>
      <xdr:colOff>50800</xdr:colOff>
      <xdr:row>84</xdr:row>
      <xdr:rowOff>98406</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972300" y="14486382"/>
          <a:ext cx="889000" cy="1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1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11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14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110507</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120304</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52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126509</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52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140333</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54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E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0000000-0008-0000-0E00-0000A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E00-0000A9010000}"/>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E00-0000AB010000}"/>
            </a:ext>
          </a:extLst>
        </xdr:cNvPr>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89081</xdr:rowOff>
    </xdr:from>
    <xdr:to>
      <xdr:col>85</xdr:col>
      <xdr:colOff>177800</xdr:colOff>
      <xdr:row>42</xdr:row>
      <xdr:rowOff>19231</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6268700" y="71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4008</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0000000-0008-0000-0E00-0000B7010000}"/>
            </a:ext>
          </a:extLst>
        </xdr:cNvPr>
        <xdr:cNvSpPr txBox="1"/>
      </xdr:nvSpPr>
      <xdr:spPr>
        <a:xfrm>
          <a:off x="16357600" y="703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82550</xdr:rowOff>
    </xdr:from>
    <xdr:to>
      <xdr:col>81</xdr:col>
      <xdr:colOff>101600</xdr:colOff>
      <xdr:row>42</xdr:row>
      <xdr:rowOff>12700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5430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133350</xdr:rowOff>
    </xdr:from>
    <xdr:to>
      <xdr:col>85</xdr:col>
      <xdr:colOff>127000</xdr:colOff>
      <xdr:row>41</xdr:row>
      <xdr:rowOff>139881</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5481300" y="71628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56424</xdr:rowOff>
    </xdr:from>
    <xdr:to>
      <xdr:col>76</xdr:col>
      <xdr:colOff>165100</xdr:colOff>
      <xdr:row>41</xdr:row>
      <xdr:rowOff>158024</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45415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107224</xdr:rowOff>
    </xdr:from>
    <xdr:to>
      <xdr:col>81</xdr:col>
      <xdr:colOff>50800</xdr:colOff>
      <xdr:row>41</xdr:row>
      <xdr:rowOff>133350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4592300" y="71366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38463</xdr:rowOff>
    </xdr:from>
    <xdr:to>
      <xdr:col>72</xdr:col>
      <xdr:colOff>38100</xdr:colOff>
      <xdr:row>41</xdr:row>
      <xdr:rowOff>140063</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3652500" y="70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89263</xdr:rowOff>
    </xdr:from>
    <xdr:to>
      <xdr:col>76</xdr:col>
      <xdr:colOff>114300</xdr:colOff>
      <xdr:row>41</xdr:row>
      <xdr:rowOff>107224</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3703300" y="711871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10704</xdr:rowOff>
    </xdr:from>
    <xdr:to>
      <xdr:col>67</xdr:col>
      <xdr:colOff>101600</xdr:colOff>
      <xdr:row>41</xdr:row>
      <xdr:rowOff>112304</xdr:rowOff>
    </xdr:to>
    <xdr:sp macro="" textlink="">
      <xdr:nvSpPr>
        <xdr:cNvPr id="446" name="楕円 445">
          <a:extLst>
            <a:ext uri="{FF2B5EF4-FFF2-40B4-BE49-F238E27FC236}">
              <a16:creationId xmlns:a16="http://schemas.microsoft.com/office/drawing/2014/main" id="{00000000-0008-0000-0E00-0000BE010000}"/>
            </a:ext>
          </a:extLst>
        </xdr:cNvPr>
        <xdr:cNvSpPr/>
      </xdr:nvSpPr>
      <xdr:spPr>
        <a:xfrm>
          <a:off x="12763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61504</xdr:rowOff>
    </xdr:from>
    <xdr:to>
      <xdr:col>71</xdr:col>
      <xdr:colOff>177800</xdr:colOff>
      <xdr:row>41</xdr:row>
      <xdr:rowOff>89263</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2814300" y="70909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3827</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52660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149151</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4389744" y="71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131190</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3500744" y="716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103431</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00000000-0008-0000-0E00-0000C7010000}"/>
            </a:ext>
          </a:extLst>
        </xdr:cNvPr>
        <xdr:cNvSpPr txBox="1"/>
      </xdr:nvSpPr>
      <xdr:spPr>
        <a:xfrm>
          <a:off x="12611744" y="713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E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E00-0000DE010000}"/>
            </a:ext>
          </a:extLst>
        </xdr:cNvPr>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E00-0000E0010000}"/>
            </a:ext>
          </a:extLst>
        </xdr:cNvPr>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165676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E00-0000E2010000}"/>
            </a:ext>
          </a:extLst>
        </xdr:cNvPr>
        <xdr:cNvSpPr txBox="1"/>
      </xdr:nvSpPr>
      <xdr:spPr>
        <a:xfrm>
          <a:off x="22199600" y="6680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2110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116857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E00-0000EE010000}"/>
            </a:ext>
          </a:extLst>
        </xdr:cNvPr>
        <xdr:cNvSpPr txBox="1"/>
      </xdr:nvSpPr>
      <xdr:spPr>
        <a:xfrm>
          <a:off x="22199600"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106782</xdr:rowOff>
    </xdr:from>
    <xdr:to>
      <xdr:col>112</xdr:col>
      <xdr:colOff>38100</xdr:colOff>
      <xdr:row>39</xdr:row>
      <xdr:rowOff>36932</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1272500" y="66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144780</xdr:rowOff>
    </xdr:from>
    <xdr:to>
      <xdr:col>116</xdr:col>
      <xdr:colOff>63500</xdr:colOff>
      <xdr:row>38</xdr:row>
      <xdr:rowOff>157582</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21323300" y="6659880"/>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132385</xdr:rowOff>
    </xdr:from>
    <xdr:to>
      <xdr:col>107</xdr:col>
      <xdr:colOff>101600</xdr:colOff>
      <xdr:row>39</xdr:row>
      <xdr:rowOff>62535</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20383500" y="66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157582</xdr:rowOff>
    </xdr:from>
    <xdr:to>
      <xdr:col>111</xdr:col>
      <xdr:colOff>177800</xdr:colOff>
      <xdr:row>39</xdr:row>
      <xdr:rowOff>11735</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20434300" y="6672682"/>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138785</xdr:rowOff>
    </xdr:from>
    <xdr:to>
      <xdr:col>102</xdr:col>
      <xdr:colOff>165100</xdr:colOff>
      <xdr:row>39</xdr:row>
      <xdr:rowOff>68935</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9494500" y="66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11735</xdr:rowOff>
    </xdr:from>
    <xdr:to>
      <xdr:col>107</xdr:col>
      <xdr:colOff>50800</xdr:colOff>
      <xdr:row>39</xdr:row>
      <xdr:rowOff>18135</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9545300" y="6698285"/>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149758</xdr:rowOff>
    </xdr:from>
    <xdr:to>
      <xdr:col>98</xdr:col>
      <xdr:colOff>38100</xdr:colOff>
      <xdr:row>39</xdr:row>
      <xdr:rowOff>79908</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8605500" y="666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18135</xdr:rowOff>
    </xdr:from>
    <xdr:to>
      <xdr:col>102</xdr:col>
      <xdr:colOff>114300</xdr:colOff>
      <xdr:row>39</xdr:row>
      <xdr:rowOff>29108</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8656300" y="6704685"/>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123156</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68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134129</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139616</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148759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53458</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1075727" y="639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79062</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0199427" y="642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85463</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9310427" y="642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96435</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8421427" y="644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E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6268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22877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E00-000028020000}"/>
            </a:ext>
          </a:extLst>
        </xdr:cNvPr>
        <xdr:cNvSpPr txBox="1"/>
      </xdr:nvSpPr>
      <xdr:spPr>
        <a:xfrm>
          <a:off x="16357600"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xdr:rowOff>
    </xdr:from>
    <xdr:to>
      <xdr:col>81</xdr:col>
      <xdr:colOff>101600</xdr:colOff>
      <xdr:row>60</xdr:row>
      <xdr:rowOff>115570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5430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64770</xdr:rowOff>
    </xdr:from>
    <xdr:to>
      <xdr:col>85</xdr:col>
      <xdr:colOff>127000</xdr:colOff>
      <xdr:row>60</xdr:row>
      <xdr:rowOff>95250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5481300" y="103517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4541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32385</xdr:rowOff>
    </xdr:from>
    <xdr:to>
      <xdr:col>81</xdr:col>
      <xdr:colOff>50800</xdr:colOff>
      <xdr:row>60</xdr:row>
      <xdr:rowOff>64770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4592300" y="103193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170180</xdr:rowOff>
    </xdr:from>
    <xdr:to>
      <xdr:col>72</xdr:col>
      <xdr:colOff>38100</xdr:colOff>
      <xdr:row>60</xdr:row>
      <xdr:rowOff>100330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3652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32385</xdr:rowOff>
    </xdr:from>
    <xdr:to>
      <xdr:col>76</xdr:col>
      <xdr:colOff>114300</xdr:colOff>
      <xdr:row>60</xdr:row>
      <xdr:rowOff>49530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flipV="1">
          <a:off x="13703300" y="103193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4445</xdr:rowOff>
    </xdr:from>
    <xdr:to>
      <xdr:col>67</xdr:col>
      <xdr:colOff>101600</xdr:colOff>
      <xdr:row>60</xdr:row>
      <xdr:rowOff>106045</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2763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49530</xdr:rowOff>
    </xdr:from>
    <xdr:to>
      <xdr:col>71</xdr:col>
      <xdr:colOff>177800</xdr:colOff>
      <xdr:row>60</xdr:row>
      <xdr:rowOff>55245</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flipV="1">
          <a:off x="12814300" y="103365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106697</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5266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91457</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E00-000037020000}"/>
            </a:ext>
          </a:extLst>
        </xdr:cNvPr>
        <xdr:cNvSpPr txBox="1"/>
      </xdr:nvSpPr>
      <xdr:spPr>
        <a:xfrm>
          <a:off x="13500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97172</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E00-000038020000}"/>
            </a:ext>
          </a:extLst>
        </xdr:cNvPr>
        <xdr:cNvSpPr txBox="1"/>
      </xdr:nvSpPr>
      <xdr:spPr>
        <a:xfrm>
          <a:off x="12611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E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E00-00004F020000}"/>
            </a:ext>
          </a:extLst>
        </xdr:cNvPr>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a:extLst>
            <a:ext uri="{FF2B5EF4-FFF2-40B4-BE49-F238E27FC236}">
              <a16:creationId xmlns:a16="http://schemas.microsoft.com/office/drawing/2014/main" id="{00000000-0008-0000-0E00-000051020000}"/>
            </a:ext>
          </a:extLst>
        </xdr:cNvPr>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67622</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E00-000053020000}"/>
            </a:ext>
          </a:extLst>
        </xdr:cNvPr>
        <xdr:cNvSpPr txBox="1"/>
      </xdr:nvSpPr>
      <xdr:spPr>
        <a:xfrm>
          <a:off x="22199600" y="1069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36342</xdr:rowOff>
    </xdr:from>
    <xdr:to>
      <xdr:col>116</xdr:col>
      <xdr:colOff>114300</xdr:colOff>
      <xdr:row>62</xdr:row>
      <xdr:rowOff>137942</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2110700" y="1066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59219</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E00-00005F020000}"/>
            </a:ext>
          </a:extLst>
        </xdr:cNvPr>
        <xdr:cNvSpPr txBox="1"/>
      </xdr:nvSpPr>
      <xdr:spPr>
        <a:xfrm>
          <a:off x="22199600" y="1051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42835</xdr:rowOff>
    </xdr:from>
    <xdr:to>
      <xdr:col>112</xdr:col>
      <xdr:colOff>38100</xdr:colOff>
      <xdr:row>62</xdr:row>
      <xdr:rowOff>144435</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1272500" y="1067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87142</xdr:rowOff>
    </xdr:from>
    <xdr:to>
      <xdr:col>116</xdr:col>
      <xdr:colOff>63500</xdr:colOff>
      <xdr:row>62</xdr:row>
      <xdr:rowOff>93635</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21323300" y="10717042"/>
          <a:ext cx="8382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48321</xdr:rowOff>
    </xdr:from>
    <xdr:to>
      <xdr:col>107</xdr:col>
      <xdr:colOff>101600</xdr:colOff>
      <xdr:row>62</xdr:row>
      <xdr:rowOff>149921</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0383500" y="1067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93635</xdr:rowOff>
    </xdr:from>
    <xdr:to>
      <xdr:col>111</xdr:col>
      <xdr:colOff>177800</xdr:colOff>
      <xdr:row>62</xdr:row>
      <xdr:rowOff>99121</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20434300" y="10723535"/>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51841</xdr:rowOff>
    </xdr:from>
    <xdr:to>
      <xdr:col>102</xdr:col>
      <xdr:colOff>165100</xdr:colOff>
      <xdr:row>62</xdr:row>
      <xdr:rowOff>153441</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9494500" y="1068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99121</xdr:rowOff>
    </xdr:from>
    <xdr:to>
      <xdr:col>107</xdr:col>
      <xdr:colOff>50800</xdr:colOff>
      <xdr:row>62</xdr:row>
      <xdr:rowOff>102641</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9545300" y="10729021"/>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58014</xdr:rowOff>
    </xdr:from>
    <xdr:to>
      <xdr:col>98</xdr:col>
      <xdr:colOff>38100</xdr:colOff>
      <xdr:row>62</xdr:row>
      <xdr:rowOff>159614</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8605500" y="1068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102641</xdr:rowOff>
    </xdr:from>
    <xdr:to>
      <xdr:col>102</xdr:col>
      <xdr:colOff>114300</xdr:colOff>
      <xdr:row>62</xdr:row>
      <xdr:rowOff>108814</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8656300" y="10732541"/>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18198</xdr:rowOff>
    </xdr:from>
    <xdr:ext cx="469744" cy="259045"/>
    <xdr:sp macro="" textlink="">
      <xdr:nvSpPr>
        <xdr:cNvPr id="616" name="n_1aveValue【学校施設】&#10;一人当たり面積">
          <a:extLst>
            <a:ext uri="{FF2B5EF4-FFF2-40B4-BE49-F238E27FC236}">
              <a16:creationId xmlns:a16="http://schemas.microsoft.com/office/drawing/2014/main" id="{00000000-0008-0000-0E00-000068020000}"/>
            </a:ext>
          </a:extLst>
        </xdr:cNvPr>
        <xdr:cNvSpPr txBox="1"/>
      </xdr:nvSpPr>
      <xdr:spPr>
        <a:xfrm>
          <a:off x="21075727" y="108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25330</xdr:rowOff>
    </xdr:from>
    <xdr:ext cx="469744" cy="259045"/>
    <xdr:sp macro="" textlink="">
      <xdr:nvSpPr>
        <xdr:cNvPr id="617" name="n_2aveValue【学校施設】&#10;一人当たり面積">
          <a:extLst>
            <a:ext uri="{FF2B5EF4-FFF2-40B4-BE49-F238E27FC236}">
              <a16:creationId xmlns:a16="http://schemas.microsoft.com/office/drawing/2014/main" id="{00000000-0008-0000-0E00-000069020000}"/>
            </a:ext>
          </a:extLst>
        </xdr:cNvPr>
        <xdr:cNvSpPr txBox="1"/>
      </xdr:nvSpPr>
      <xdr:spPr>
        <a:xfrm>
          <a:off x="20199427" y="1082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27753</xdr:rowOff>
    </xdr:from>
    <xdr:ext cx="469744" cy="259045"/>
    <xdr:sp macro="" textlink="">
      <xdr:nvSpPr>
        <xdr:cNvPr id="618" name="n_3aveValue【学校施設】&#10;一人当たり面積">
          <a:extLst>
            <a:ext uri="{FF2B5EF4-FFF2-40B4-BE49-F238E27FC236}">
              <a16:creationId xmlns:a16="http://schemas.microsoft.com/office/drawing/2014/main" id="{00000000-0008-0000-0E00-00006A020000}"/>
            </a:ext>
          </a:extLst>
        </xdr:cNvPr>
        <xdr:cNvSpPr txBox="1"/>
      </xdr:nvSpPr>
      <xdr:spPr>
        <a:xfrm>
          <a:off x="19310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17512</xdr:rowOff>
    </xdr:from>
    <xdr:ext cx="469744" cy="259045"/>
    <xdr:sp macro="" textlink="">
      <xdr:nvSpPr>
        <xdr:cNvPr id="619" name="n_4aveValue【学校施設】&#10;一人当たり面積">
          <a:extLst>
            <a:ext uri="{FF2B5EF4-FFF2-40B4-BE49-F238E27FC236}">
              <a16:creationId xmlns:a16="http://schemas.microsoft.com/office/drawing/2014/main" id="{00000000-0008-0000-0E00-00006B020000}"/>
            </a:ext>
          </a:extLst>
        </xdr:cNvPr>
        <xdr:cNvSpPr txBox="1"/>
      </xdr:nvSpPr>
      <xdr:spPr>
        <a:xfrm>
          <a:off x="18421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160962</xdr:rowOff>
    </xdr:from>
    <xdr:ext cx="469744" cy="259045"/>
    <xdr:sp macro="" textlink="">
      <xdr:nvSpPr>
        <xdr:cNvPr id="620" name="n_1mainValue【学校施設】&#10;一人当たり面積">
          <a:extLst>
            <a:ext uri="{FF2B5EF4-FFF2-40B4-BE49-F238E27FC236}">
              <a16:creationId xmlns:a16="http://schemas.microsoft.com/office/drawing/2014/main" id="{00000000-0008-0000-0E00-00006C020000}"/>
            </a:ext>
          </a:extLst>
        </xdr:cNvPr>
        <xdr:cNvSpPr txBox="1"/>
      </xdr:nvSpPr>
      <xdr:spPr>
        <a:xfrm>
          <a:off x="21075727" y="1044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166448</xdr:rowOff>
    </xdr:from>
    <xdr:ext cx="469744" cy="259045"/>
    <xdr:sp macro="" textlink="">
      <xdr:nvSpPr>
        <xdr:cNvPr id="621" name="n_2mainValue【学校施設】&#10;一人当たり面積">
          <a:extLst>
            <a:ext uri="{FF2B5EF4-FFF2-40B4-BE49-F238E27FC236}">
              <a16:creationId xmlns:a16="http://schemas.microsoft.com/office/drawing/2014/main" id="{00000000-0008-0000-0E00-00006D020000}"/>
            </a:ext>
          </a:extLst>
        </xdr:cNvPr>
        <xdr:cNvSpPr txBox="1"/>
      </xdr:nvSpPr>
      <xdr:spPr>
        <a:xfrm>
          <a:off x="20199427" y="1045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169968</xdr:rowOff>
    </xdr:from>
    <xdr:ext cx="469744" cy="259045"/>
    <xdr:sp macro="" textlink="">
      <xdr:nvSpPr>
        <xdr:cNvPr id="622" name="n_3mainValue【学校施設】&#10;一人当たり面積">
          <a:extLst>
            <a:ext uri="{FF2B5EF4-FFF2-40B4-BE49-F238E27FC236}">
              <a16:creationId xmlns:a16="http://schemas.microsoft.com/office/drawing/2014/main" id="{00000000-0008-0000-0E00-00006E020000}"/>
            </a:ext>
          </a:extLst>
        </xdr:cNvPr>
        <xdr:cNvSpPr txBox="1"/>
      </xdr:nvSpPr>
      <xdr:spPr>
        <a:xfrm>
          <a:off x="19310427" y="104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4691</xdr:rowOff>
    </xdr:from>
    <xdr:ext cx="469744" cy="259045"/>
    <xdr:sp macro="" textlink="">
      <xdr:nvSpPr>
        <xdr:cNvPr id="623" name="n_4mainValue【学校施設】&#10;一人当たり面積">
          <a:extLst>
            <a:ext uri="{FF2B5EF4-FFF2-40B4-BE49-F238E27FC236}">
              <a16:creationId xmlns:a16="http://schemas.microsoft.com/office/drawing/2014/main" id="{00000000-0008-0000-0E00-00006F020000}"/>
            </a:ext>
          </a:extLst>
        </xdr:cNvPr>
        <xdr:cNvSpPr txBox="1"/>
      </xdr:nvSpPr>
      <xdr:spPr>
        <a:xfrm>
          <a:off x="18421427" y="1046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0000000-0008-0000-0E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flipV="1">
          <a:off x="16318864"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00000000-0008-0000-0E00-00009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668" name="【公民館】&#10;有形固定資産減価償却率最大値テキスト">
          <a:extLst>
            <a:ext uri="{FF2B5EF4-FFF2-40B4-BE49-F238E27FC236}">
              <a16:creationId xmlns:a16="http://schemas.microsoft.com/office/drawing/2014/main" id="{00000000-0008-0000-0E00-00009C020000}"/>
            </a:ext>
          </a:extLst>
        </xdr:cNvPr>
        <xdr:cNvSpPr txBox="1"/>
      </xdr:nvSpPr>
      <xdr:spPr>
        <a:xfrm>
          <a:off x="16357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108693</xdr:rowOff>
    </xdr:from>
    <xdr:ext cx="405111" cy="259045"/>
    <xdr:sp macro="" textlink="">
      <xdr:nvSpPr>
        <xdr:cNvPr id="670" name="【公民館】&#10;有形固定資産減価償却率平均値テキスト">
          <a:extLst>
            <a:ext uri="{FF2B5EF4-FFF2-40B4-BE49-F238E27FC236}">
              <a16:creationId xmlns:a16="http://schemas.microsoft.com/office/drawing/2014/main" id="{00000000-0008-0000-0E00-00009E020000}"/>
            </a:ext>
          </a:extLst>
        </xdr:cNvPr>
        <xdr:cNvSpPr txBox="1"/>
      </xdr:nvSpPr>
      <xdr:spPr>
        <a:xfrm>
          <a:off x="16357600" y="1793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6268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5430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133169</xdr:rowOff>
    </xdr:from>
    <xdr:to>
      <xdr:col>85</xdr:col>
      <xdr:colOff>177800</xdr:colOff>
      <xdr:row>108</xdr:row>
      <xdr:rowOff>63319</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62687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111596</xdr:rowOff>
    </xdr:from>
    <xdr:ext cx="405111" cy="259045"/>
    <xdr:sp macro="" textlink="">
      <xdr:nvSpPr>
        <xdr:cNvPr id="682" name="【公民館】&#10;有形固定資産減価償却率該当値テキスト">
          <a:extLst>
            <a:ext uri="{FF2B5EF4-FFF2-40B4-BE49-F238E27FC236}">
              <a16:creationId xmlns:a16="http://schemas.microsoft.com/office/drawing/2014/main" id="{00000000-0008-0000-0E00-0000AA020000}"/>
            </a:ext>
          </a:extLst>
        </xdr:cNvPr>
        <xdr:cNvSpPr txBox="1"/>
      </xdr:nvSpPr>
      <xdr:spPr>
        <a:xfrm>
          <a:off x="16357600"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120106</xdr:rowOff>
    </xdr:from>
    <xdr:to>
      <xdr:col>81</xdr:col>
      <xdr:colOff>101600</xdr:colOff>
      <xdr:row>108</xdr:row>
      <xdr:rowOff>50256</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5430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170906</xdr:rowOff>
    </xdr:from>
    <xdr:to>
      <xdr:col>85</xdr:col>
      <xdr:colOff>127000</xdr:colOff>
      <xdr:row>108</xdr:row>
      <xdr:rowOff>12519</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5481300" y="1851605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51526</xdr:rowOff>
    </xdr:from>
    <xdr:to>
      <xdr:col>76</xdr:col>
      <xdr:colOff>165100</xdr:colOff>
      <xdr:row>107</xdr:row>
      <xdr:rowOff>153126</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4541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102326</xdr:rowOff>
    </xdr:from>
    <xdr:to>
      <xdr:col>81</xdr:col>
      <xdr:colOff>50800</xdr:colOff>
      <xdr:row>107</xdr:row>
      <xdr:rowOff>170906</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4592300" y="184474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7438</xdr:rowOff>
    </xdr:from>
    <xdr:to>
      <xdr:col>72</xdr:col>
      <xdr:colOff>38100</xdr:colOff>
      <xdr:row>107</xdr:row>
      <xdr:rowOff>109038</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3652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58238</xdr:rowOff>
    </xdr:from>
    <xdr:to>
      <xdr:col>76</xdr:col>
      <xdr:colOff>114300</xdr:colOff>
      <xdr:row>107</xdr:row>
      <xdr:rowOff>102326</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3703300" y="184033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131536</xdr:rowOff>
    </xdr:from>
    <xdr:to>
      <xdr:col>67</xdr:col>
      <xdr:colOff>101600</xdr:colOff>
      <xdr:row>107</xdr:row>
      <xdr:rowOff>61686</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2763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10886</xdr:rowOff>
    </xdr:from>
    <xdr:to>
      <xdr:col>71</xdr:col>
      <xdr:colOff>177800</xdr:colOff>
      <xdr:row>107</xdr:row>
      <xdr:rowOff>58238</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2814300" y="1835603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11265</xdr:rowOff>
    </xdr:from>
    <xdr:ext cx="405111" cy="259045"/>
    <xdr:sp macro="" textlink="">
      <xdr:nvSpPr>
        <xdr:cNvPr id="691" name="n_1aveValue【公民館】&#10;有形固定資産減価償却率">
          <a:extLst>
            <a:ext uri="{FF2B5EF4-FFF2-40B4-BE49-F238E27FC236}">
              <a16:creationId xmlns:a16="http://schemas.microsoft.com/office/drawing/2014/main" id="{00000000-0008-0000-0E00-0000B3020000}"/>
            </a:ext>
          </a:extLst>
        </xdr:cNvPr>
        <xdr:cNvSpPr txBox="1"/>
      </xdr:nvSpPr>
      <xdr:spPr>
        <a:xfrm>
          <a:off x="152660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692" name="n_2aveValue【公民館】&#10;有形固定資産減価償却率">
          <a:extLst>
            <a:ext uri="{FF2B5EF4-FFF2-40B4-BE49-F238E27FC236}">
              <a16:creationId xmlns:a16="http://schemas.microsoft.com/office/drawing/2014/main" id="{00000000-0008-0000-0E00-0000B4020000}"/>
            </a:ext>
          </a:extLst>
        </xdr:cNvPr>
        <xdr:cNvSpPr txBox="1"/>
      </xdr:nvSpPr>
      <xdr:spPr>
        <a:xfrm>
          <a:off x="14389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693" name="n_3aveValue【公民館】&#10;有形固定資産減価償却率">
          <a:extLst>
            <a:ext uri="{FF2B5EF4-FFF2-40B4-BE49-F238E27FC236}">
              <a16:creationId xmlns:a16="http://schemas.microsoft.com/office/drawing/2014/main" id="{00000000-0008-0000-0E00-0000B5020000}"/>
            </a:ext>
          </a:extLst>
        </xdr:cNvPr>
        <xdr:cNvSpPr txBox="1"/>
      </xdr:nvSpPr>
      <xdr:spPr>
        <a:xfrm>
          <a:off x="13500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694" name="n_4aveValue【公民館】&#10;有形固定資産減価償却率">
          <a:extLst>
            <a:ext uri="{FF2B5EF4-FFF2-40B4-BE49-F238E27FC236}">
              <a16:creationId xmlns:a16="http://schemas.microsoft.com/office/drawing/2014/main" id="{00000000-0008-0000-0E00-0000B6020000}"/>
            </a:ext>
          </a:extLst>
        </xdr:cNvPr>
        <xdr:cNvSpPr txBox="1"/>
      </xdr:nvSpPr>
      <xdr:spPr>
        <a:xfrm>
          <a:off x="12611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41383</xdr:rowOff>
    </xdr:from>
    <xdr:ext cx="405111" cy="259045"/>
    <xdr:sp macro="" textlink="">
      <xdr:nvSpPr>
        <xdr:cNvPr id="695" name="n_1mainValue【公民館】&#10;有形固定資産減価償却率">
          <a:extLst>
            <a:ext uri="{FF2B5EF4-FFF2-40B4-BE49-F238E27FC236}">
              <a16:creationId xmlns:a16="http://schemas.microsoft.com/office/drawing/2014/main" id="{00000000-0008-0000-0E00-0000B7020000}"/>
            </a:ext>
          </a:extLst>
        </xdr:cNvPr>
        <xdr:cNvSpPr txBox="1"/>
      </xdr:nvSpPr>
      <xdr:spPr>
        <a:xfrm>
          <a:off x="15266044" y="185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144253</xdr:rowOff>
    </xdr:from>
    <xdr:ext cx="405111" cy="259045"/>
    <xdr:sp macro="" textlink="">
      <xdr:nvSpPr>
        <xdr:cNvPr id="696" name="n_2mainValue【公民館】&#10;有形固定資産減価償却率">
          <a:extLst>
            <a:ext uri="{FF2B5EF4-FFF2-40B4-BE49-F238E27FC236}">
              <a16:creationId xmlns:a16="http://schemas.microsoft.com/office/drawing/2014/main" id="{00000000-0008-0000-0E00-0000B8020000}"/>
            </a:ext>
          </a:extLst>
        </xdr:cNvPr>
        <xdr:cNvSpPr txBox="1"/>
      </xdr:nvSpPr>
      <xdr:spPr>
        <a:xfrm>
          <a:off x="143897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100165</xdr:rowOff>
    </xdr:from>
    <xdr:ext cx="405111" cy="259045"/>
    <xdr:sp macro="" textlink="">
      <xdr:nvSpPr>
        <xdr:cNvPr id="697" name="n_3mainValue【公民館】&#10;有形固定資産減価償却率">
          <a:extLst>
            <a:ext uri="{FF2B5EF4-FFF2-40B4-BE49-F238E27FC236}">
              <a16:creationId xmlns:a16="http://schemas.microsoft.com/office/drawing/2014/main" id="{00000000-0008-0000-0E00-0000B9020000}"/>
            </a:ext>
          </a:extLst>
        </xdr:cNvPr>
        <xdr:cNvSpPr txBox="1"/>
      </xdr:nvSpPr>
      <xdr:spPr>
        <a:xfrm>
          <a:off x="13500744"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52813</xdr:rowOff>
    </xdr:from>
    <xdr:ext cx="405111" cy="259045"/>
    <xdr:sp macro="" textlink="">
      <xdr:nvSpPr>
        <xdr:cNvPr id="698" name="n_4mainValue【公民館】&#10;有形固定資産減価償却率">
          <a:extLst>
            <a:ext uri="{FF2B5EF4-FFF2-40B4-BE49-F238E27FC236}">
              <a16:creationId xmlns:a16="http://schemas.microsoft.com/office/drawing/2014/main" id="{00000000-0008-0000-0E00-0000BA020000}"/>
            </a:ext>
          </a:extLst>
        </xdr:cNvPr>
        <xdr:cNvSpPr txBox="1"/>
      </xdr:nvSpPr>
      <xdr:spPr>
        <a:xfrm>
          <a:off x="126117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00000000-0008-0000-0E00-0000D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23" name="【公民館】&#10;一人当たり面積最小値テキスト">
          <a:extLst>
            <a:ext uri="{FF2B5EF4-FFF2-40B4-BE49-F238E27FC236}">
              <a16:creationId xmlns:a16="http://schemas.microsoft.com/office/drawing/2014/main" id="{00000000-0008-0000-0E00-0000D3020000}"/>
            </a:ext>
          </a:extLst>
        </xdr:cNvPr>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725" name="【公民館】&#10;一人当たり面積最大値テキスト">
          <a:extLst>
            <a:ext uri="{FF2B5EF4-FFF2-40B4-BE49-F238E27FC236}">
              <a16:creationId xmlns:a16="http://schemas.microsoft.com/office/drawing/2014/main" id="{00000000-0008-0000-0E00-0000D5020000}"/>
            </a:ext>
          </a:extLst>
        </xdr:cNvPr>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727" name="【公民館】&#10;一人当たり面積平均値テキスト">
          <a:extLst>
            <a:ext uri="{FF2B5EF4-FFF2-40B4-BE49-F238E27FC236}">
              <a16:creationId xmlns:a16="http://schemas.microsoft.com/office/drawing/2014/main" id="{00000000-0008-0000-0E00-0000D7020000}"/>
            </a:ext>
          </a:extLst>
        </xdr:cNvPr>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20383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194945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8605500" y="1853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131471</xdr:rowOff>
    </xdr:from>
    <xdr:to>
      <xdr:col>116</xdr:col>
      <xdr:colOff>114300</xdr:colOff>
      <xdr:row>108</xdr:row>
      <xdr:rowOff>61621</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22110700" y="1847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154348</xdr:rowOff>
    </xdr:from>
    <xdr:ext cx="469744" cy="259045"/>
    <xdr:sp macro="" textlink="">
      <xdr:nvSpPr>
        <xdr:cNvPr id="739" name="【公民館】&#10;一人当たり面積該当値テキスト">
          <a:extLst>
            <a:ext uri="{FF2B5EF4-FFF2-40B4-BE49-F238E27FC236}">
              <a16:creationId xmlns:a16="http://schemas.microsoft.com/office/drawing/2014/main" id="{00000000-0008-0000-0E00-0000E3020000}"/>
            </a:ext>
          </a:extLst>
        </xdr:cNvPr>
        <xdr:cNvSpPr txBox="1"/>
      </xdr:nvSpPr>
      <xdr:spPr>
        <a:xfrm>
          <a:off x="22199600" y="1832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135052</xdr:rowOff>
    </xdr:from>
    <xdr:to>
      <xdr:col>112</xdr:col>
      <xdr:colOff>38100</xdr:colOff>
      <xdr:row>108</xdr:row>
      <xdr:rowOff>65202</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21272500" y="1848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10821</xdr:rowOff>
    </xdr:from>
    <xdr:to>
      <xdr:col>116</xdr:col>
      <xdr:colOff>63500</xdr:colOff>
      <xdr:row>108</xdr:row>
      <xdr:rowOff>14402</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flipV="1">
          <a:off x="21323300" y="18527421"/>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138100</xdr:rowOff>
    </xdr:from>
    <xdr:to>
      <xdr:col>107</xdr:col>
      <xdr:colOff>101600</xdr:colOff>
      <xdr:row>108</xdr:row>
      <xdr:rowOff>68250</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20383500" y="184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14402</xdr:rowOff>
    </xdr:from>
    <xdr:to>
      <xdr:col>111</xdr:col>
      <xdr:colOff>177800</xdr:colOff>
      <xdr:row>108</xdr:row>
      <xdr:rowOff>17450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flipV="1">
          <a:off x="20434300" y="1853100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140005</xdr:rowOff>
    </xdr:from>
    <xdr:to>
      <xdr:col>102</xdr:col>
      <xdr:colOff>165100</xdr:colOff>
      <xdr:row>108</xdr:row>
      <xdr:rowOff>70155</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19494500" y="184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17450</xdr:rowOff>
    </xdr:from>
    <xdr:to>
      <xdr:col>107</xdr:col>
      <xdr:colOff>50800</xdr:colOff>
      <xdr:row>108</xdr:row>
      <xdr:rowOff>19355</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flipV="1">
          <a:off x="19545300" y="185340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143511</xdr:rowOff>
    </xdr:from>
    <xdr:to>
      <xdr:col>98</xdr:col>
      <xdr:colOff>38100</xdr:colOff>
      <xdr:row>108</xdr:row>
      <xdr:rowOff>73661</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18605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19355</xdr:rowOff>
    </xdr:from>
    <xdr:to>
      <xdr:col>102</xdr:col>
      <xdr:colOff>114300</xdr:colOff>
      <xdr:row>108</xdr:row>
      <xdr:rowOff>22861</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flipV="1">
          <a:off x="18656300" y="18535955"/>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121327</xdr:rowOff>
    </xdr:from>
    <xdr:ext cx="469744" cy="259045"/>
    <xdr:sp macro="" textlink="">
      <xdr:nvSpPr>
        <xdr:cNvPr id="748" name="n_1aveValue【公民館】&#10;一人当たり面積">
          <a:extLst>
            <a:ext uri="{FF2B5EF4-FFF2-40B4-BE49-F238E27FC236}">
              <a16:creationId xmlns:a16="http://schemas.microsoft.com/office/drawing/2014/main" id="{00000000-0008-0000-0E00-0000EC020000}"/>
            </a:ext>
          </a:extLst>
        </xdr:cNvPr>
        <xdr:cNvSpPr txBox="1"/>
      </xdr:nvSpPr>
      <xdr:spPr>
        <a:xfrm>
          <a:off x="21075727" y="186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120108</xdr:rowOff>
    </xdr:from>
    <xdr:ext cx="469744" cy="259045"/>
    <xdr:sp macro="" textlink="">
      <xdr:nvSpPr>
        <xdr:cNvPr id="749" name="n_2aveValue【公民館】&#10;一人当たり面積">
          <a:extLst>
            <a:ext uri="{FF2B5EF4-FFF2-40B4-BE49-F238E27FC236}">
              <a16:creationId xmlns:a16="http://schemas.microsoft.com/office/drawing/2014/main" id="{00000000-0008-0000-0E00-0000ED020000}"/>
            </a:ext>
          </a:extLst>
        </xdr:cNvPr>
        <xdr:cNvSpPr txBox="1"/>
      </xdr:nvSpPr>
      <xdr:spPr>
        <a:xfrm>
          <a:off x="201994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119727</xdr:rowOff>
    </xdr:from>
    <xdr:ext cx="469744" cy="259045"/>
    <xdr:sp macro="" textlink="">
      <xdr:nvSpPr>
        <xdr:cNvPr id="750" name="n_3aveValue【公民館】&#10;一人当たり面積">
          <a:extLst>
            <a:ext uri="{FF2B5EF4-FFF2-40B4-BE49-F238E27FC236}">
              <a16:creationId xmlns:a16="http://schemas.microsoft.com/office/drawing/2014/main" id="{00000000-0008-0000-0E00-0000EE020000}"/>
            </a:ext>
          </a:extLst>
        </xdr:cNvPr>
        <xdr:cNvSpPr txBox="1"/>
      </xdr:nvSpPr>
      <xdr:spPr>
        <a:xfrm>
          <a:off x="19310427" y="186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114546</xdr:rowOff>
    </xdr:from>
    <xdr:ext cx="469744" cy="259045"/>
    <xdr:sp macro="" textlink="">
      <xdr:nvSpPr>
        <xdr:cNvPr id="751" name="n_4aveValue【公民館】&#10;一人当たり面積">
          <a:extLst>
            <a:ext uri="{FF2B5EF4-FFF2-40B4-BE49-F238E27FC236}">
              <a16:creationId xmlns:a16="http://schemas.microsoft.com/office/drawing/2014/main" id="{00000000-0008-0000-0E00-0000EF020000}"/>
            </a:ext>
          </a:extLst>
        </xdr:cNvPr>
        <xdr:cNvSpPr txBox="1"/>
      </xdr:nvSpPr>
      <xdr:spPr>
        <a:xfrm>
          <a:off x="18421427" y="1863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81729</xdr:rowOff>
    </xdr:from>
    <xdr:ext cx="469744" cy="259045"/>
    <xdr:sp macro="" textlink="">
      <xdr:nvSpPr>
        <xdr:cNvPr id="752" name="n_1mainValue【公民館】&#10;一人当たり面積">
          <a:extLst>
            <a:ext uri="{FF2B5EF4-FFF2-40B4-BE49-F238E27FC236}">
              <a16:creationId xmlns:a16="http://schemas.microsoft.com/office/drawing/2014/main" id="{00000000-0008-0000-0E00-0000F0020000}"/>
            </a:ext>
          </a:extLst>
        </xdr:cNvPr>
        <xdr:cNvSpPr txBox="1"/>
      </xdr:nvSpPr>
      <xdr:spPr>
        <a:xfrm>
          <a:off x="21075727" y="1825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84777</xdr:rowOff>
    </xdr:from>
    <xdr:ext cx="469744" cy="259045"/>
    <xdr:sp macro="" textlink="">
      <xdr:nvSpPr>
        <xdr:cNvPr id="753" name="n_2mainValue【公民館】&#10;一人当たり面積">
          <a:extLst>
            <a:ext uri="{FF2B5EF4-FFF2-40B4-BE49-F238E27FC236}">
              <a16:creationId xmlns:a16="http://schemas.microsoft.com/office/drawing/2014/main" id="{00000000-0008-0000-0E00-0000F1020000}"/>
            </a:ext>
          </a:extLst>
        </xdr:cNvPr>
        <xdr:cNvSpPr txBox="1"/>
      </xdr:nvSpPr>
      <xdr:spPr>
        <a:xfrm>
          <a:off x="20199427" y="182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86682</xdr:rowOff>
    </xdr:from>
    <xdr:ext cx="469744" cy="259045"/>
    <xdr:sp macro="" textlink="">
      <xdr:nvSpPr>
        <xdr:cNvPr id="754" name="n_3mainValue【公民館】&#10;一人当たり面積">
          <a:extLst>
            <a:ext uri="{FF2B5EF4-FFF2-40B4-BE49-F238E27FC236}">
              <a16:creationId xmlns:a16="http://schemas.microsoft.com/office/drawing/2014/main" id="{00000000-0008-0000-0E00-0000F2020000}"/>
            </a:ext>
          </a:extLst>
        </xdr:cNvPr>
        <xdr:cNvSpPr txBox="1"/>
      </xdr:nvSpPr>
      <xdr:spPr>
        <a:xfrm>
          <a:off x="19310427" y="182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90188</xdr:rowOff>
    </xdr:from>
    <xdr:ext cx="469744" cy="259045"/>
    <xdr:sp macro="" textlink="">
      <xdr:nvSpPr>
        <xdr:cNvPr id="755" name="n_4mainValue【公民館】&#10;一人当たり面積">
          <a:extLst>
            <a:ext uri="{FF2B5EF4-FFF2-40B4-BE49-F238E27FC236}">
              <a16:creationId xmlns:a16="http://schemas.microsoft.com/office/drawing/2014/main" id="{00000000-0008-0000-0E00-0000F3020000}"/>
            </a:ext>
          </a:extLst>
        </xdr:cNvPr>
        <xdr:cNvSpPr txBox="1"/>
      </xdr:nvSpPr>
      <xdr:spPr>
        <a:xfrm>
          <a:off x="18421427" y="1826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道路の有形固定資産減価償却率は類似団体と比較すると△</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ポイント、橋りょう・トンネルの有形固定資産減価償却率は類似団体と比較して△</a:t>
          </a:r>
          <a:r>
            <a:rPr kumimoji="1" lang="en-US" altLang="ja-JP" sz="1100">
              <a:solidFill>
                <a:schemeClr val="dk1"/>
              </a:solidFill>
              <a:effectLst/>
              <a:latin typeface="+mn-lt"/>
              <a:ea typeface="+mn-ea"/>
              <a:cs typeface="+mn-cs"/>
            </a:rPr>
            <a:t>17.1</a:t>
          </a:r>
          <a:r>
            <a:rPr kumimoji="1" lang="ja-JP" altLang="ja-JP" sz="1100">
              <a:solidFill>
                <a:schemeClr val="dk1"/>
              </a:solidFill>
              <a:effectLst/>
              <a:latin typeface="+mn-lt"/>
              <a:ea typeface="+mn-ea"/>
              <a:cs typeface="+mn-cs"/>
            </a:rPr>
            <a:t>ポイントと低めではあるが、長寿命化計画に基づき、今後も維持管理に取り組んでいく。認定こども園・幼稚園・保育所の有形固定資産減価償却率　</a:t>
          </a:r>
          <a:r>
            <a:rPr kumimoji="1" lang="en-US" altLang="ja-JP" sz="1100">
              <a:solidFill>
                <a:schemeClr val="dk1"/>
              </a:solidFill>
              <a:effectLst/>
              <a:latin typeface="+mn-lt"/>
              <a:ea typeface="+mn-ea"/>
              <a:cs typeface="+mn-cs"/>
            </a:rPr>
            <a:t>38.4</a:t>
          </a:r>
          <a:r>
            <a:rPr kumimoji="1" lang="ja-JP" altLang="ja-JP" sz="1100">
              <a:solidFill>
                <a:schemeClr val="dk1"/>
              </a:solidFill>
              <a:effectLst/>
              <a:latin typeface="+mn-lt"/>
              <a:ea typeface="+mn-ea"/>
              <a:cs typeface="+mn-cs"/>
            </a:rPr>
            <a:t>ポイント、公営住宅の有形固定資産減価償却率は</a:t>
          </a:r>
          <a:r>
            <a:rPr kumimoji="1" lang="en-US" altLang="ja-JP" sz="1100">
              <a:solidFill>
                <a:schemeClr val="dk1"/>
              </a:solidFill>
              <a:effectLst/>
              <a:latin typeface="+mn-lt"/>
              <a:ea typeface="+mn-ea"/>
              <a:cs typeface="+mn-cs"/>
            </a:rPr>
            <a:t>17.1</a:t>
          </a:r>
          <a:r>
            <a:rPr kumimoji="1" lang="ja-JP" altLang="ja-JP" sz="1100">
              <a:solidFill>
                <a:schemeClr val="dk1"/>
              </a:solidFill>
              <a:effectLst/>
              <a:latin typeface="+mn-lt"/>
              <a:ea typeface="+mn-ea"/>
              <a:cs typeface="+mn-cs"/>
            </a:rPr>
            <a:t>ポイント、公民館の有形固定資産減価償却率は</a:t>
          </a:r>
          <a:r>
            <a:rPr kumimoji="1" lang="en-US" altLang="ja-JP" sz="1100">
              <a:solidFill>
                <a:schemeClr val="dk1"/>
              </a:solidFill>
              <a:effectLst/>
              <a:latin typeface="+mn-lt"/>
              <a:ea typeface="+mn-ea"/>
              <a:cs typeface="+mn-cs"/>
            </a:rPr>
            <a:t>23.9</a:t>
          </a:r>
          <a:r>
            <a:rPr kumimoji="1" lang="ja-JP" altLang="ja-JP" sz="1100">
              <a:solidFill>
                <a:schemeClr val="dk1"/>
              </a:solidFill>
              <a:effectLst/>
              <a:latin typeface="+mn-lt"/>
              <a:ea typeface="+mn-ea"/>
              <a:cs typeface="+mn-cs"/>
            </a:rPr>
            <a:t>ポイントと類似団体と比較して高くなっており、施設の老朽化が顕著であるが、適切な修繕を行っており施設の使用に支障は出ていない。今後は個別施設管理計画に基づき、長寿命化、施設の更新等を行う。</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2,035
2,025
190.96
6,429,700
5,737,164
534,927
1,977,635
3,532,739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45847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169562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F00-00005A000000}"/>
            </a:ext>
          </a:extLst>
        </xdr:cNvPr>
        <xdr:cNvSpPr txBox="1"/>
      </xdr:nvSpPr>
      <xdr:spPr>
        <a:xfrm>
          <a:off x="4673600"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149225</xdr:rowOff>
    </xdr:from>
    <xdr:to>
      <xdr:col>20</xdr:col>
      <xdr:colOff>38100</xdr:colOff>
      <xdr:row>62</xdr:row>
      <xdr:rowOff>79375</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3746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28575</xdr:rowOff>
    </xdr:from>
    <xdr:to>
      <xdr:col>24</xdr:col>
      <xdr:colOff>63500</xdr:colOff>
      <xdr:row>62</xdr:row>
      <xdr:rowOff>70485</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3797300" y="106584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13970</xdr:rowOff>
    </xdr:from>
    <xdr:to>
      <xdr:col>15</xdr:col>
      <xdr:colOff>101600</xdr:colOff>
      <xdr:row>62</xdr:row>
      <xdr:rowOff>115570</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2857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28575</xdr:rowOff>
    </xdr:from>
    <xdr:to>
      <xdr:col>19</xdr:col>
      <xdr:colOff>177800</xdr:colOff>
      <xdr:row>62</xdr:row>
      <xdr:rowOff>64770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flipV="1">
          <a:off x="2908300" y="106584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147320</xdr:rowOff>
    </xdr:from>
    <xdr:to>
      <xdr:col>10</xdr:col>
      <xdr:colOff>165100</xdr:colOff>
      <xdr:row>62</xdr:row>
      <xdr:rowOff>77470</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1968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26670</xdr:rowOff>
    </xdr:from>
    <xdr:to>
      <xdr:col>15</xdr:col>
      <xdr:colOff>50800</xdr:colOff>
      <xdr:row>62</xdr:row>
      <xdr:rowOff>64770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2019300" y="10656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132080</xdr:rowOff>
    </xdr:from>
    <xdr:to>
      <xdr:col>6</xdr:col>
      <xdr:colOff>38100</xdr:colOff>
      <xdr:row>62</xdr:row>
      <xdr:rowOff>62230</xdr:rowOff>
    </xdr:to>
    <xdr:sp macro="" textlink="">
      <xdr:nvSpPr>
        <xdr:cNvPr id="97" name="楕円 96">
          <a:extLst>
            <a:ext uri="{FF2B5EF4-FFF2-40B4-BE49-F238E27FC236}">
              <a16:creationId xmlns:a16="http://schemas.microsoft.com/office/drawing/2014/main" id="{00000000-0008-0000-0F00-000061000000}"/>
            </a:ext>
          </a:extLst>
        </xdr:cNvPr>
        <xdr:cNvSpPr/>
      </xdr:nvSpPr>
      <xdr:spPr>
        <a:xfrm>
          <a:off x="1079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11430</xdr:rowOff>
    </xdr:from>
    <xdr:to>
      <xdr:col>10</xdr:col>
      <xdr:colOff>114300</xdr:colOff>
      <xdr:row>62</xdr:row>
      <xdr:rowOff>26670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1130300" y="106413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35820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2705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1816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65422</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92774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70502</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35820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106697</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2705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68597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1816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53357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927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0000000-0008-0000-0F00-00008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a:extLst>
            <a:ext uri="{FF2B5EF4-FFF2-40B4-BE49-F238E27FC236}">
              <a16:creationId xmlns:a16="http://schemas.microsoft.com/office/drawing/2014/main" id="{00000000-0008-0000-0F00-000085000000}"/>
            </a:ext>
          </a:extLst>
        </xdr:cNvPr>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a:extLst>
            <a:ext uri="{FF2B5EF4-FFF2-40B4-BE49-F238E27FC236}">
              <a16:creationId xmlns:a16="http://schemas.microsoft.com/office/drawing/2014/main" id="{00000000-0008-0000-0F00-000087000000}"/>
            </a:ext>
          </a:extLst>
        </xdr:cNvPr>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100420</xdr:rowOff>
    </xdr:from>
    <xdr:ext cx="469744" cy="259045"/>
    <xdr:sp macro="" textlink="">
      <xdr:nvSpPr>
        <xdr:cNvPr id="137" name="【体育館・プール】&#10;一人当たり面積平均値テキスト">
          <a:extLst>
            <a:ext uri="{FF2B5EF4-FFF2-40B4-BE49-F238E27FC236}">
              <a16:creationId xmlns:a16="http://schemas.microsoft.com/office/drawing/2014/main" id="{00000000-0008-0000-0F00-000089000000}"/>
            </a:ext>
          </a:extLst>
        </xdr:cNvPr>
        <xdr:cNvSpPr txBox="1"/>
      </xdr:nvSpPr>
      <xdr:spPr>
        <a:xfrm>
          <a:off x="10515600" y="10558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41" name="フローチャート: 判断 140">
          <a:extLst>
            <a:ext uri="{FF2B5EF4-FFF2-40B4-BE49-F238E27FC236}">
              <a16:creationId xmlns:a16="http://schemas.microsoft.com/office/drawing/2014/main" id="{00000000-0008-0000-0F00-00008D000000}"/>
            </a:ext>
          </a:extLst>
        </xdr:cNvPr>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42" name="フローチャート: 判断 141">
          <a:extLst>
            <a:ext uri="{FF2B5EF4-FFF2-40B4-BE49-F238E27FC236}">
              <a16:creationId xmlns:a16="http://schemas.microsoft.com/office/drawing/2014/main" id="{00000000-0008-0000-0F00-00008E000000}"/>
            </a:ext>
          </a:extLst>
        </xdr:cNvPr>
        <xdr:cNvSpPr/>
      </xdr:nvSpPr>
      <xdr:spPr>
        <a:xfrm>
          <a:off x="6921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145143</xdr:rowOff>
    </xdr:from>
    <xdr:to>
      <xdr:col>55</xdr:col>
      <xdr:colOff>50800</xdr:colOff>
      <xdr:row>63</xdr:row>
      <xdr:rowOff>75293</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104267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123570</xdr:rowOff>
    </xdr:from>
    <xdr:ext cx="469744" cy="259045"/>
    <xdr:sp macro="" textlink="">
      <xdr:nvSpPr>
        <xdr:cNvPr id="149" name="【体育館・プール】&#10;一人当たり面積該当値テキスト">
          <a:extLst>
            <a:ext uri="{FF2B5EF4-FFF2-40B4-BE49-F238E27FC236}">
              <a16:creationId xmlns:a16="http://schemas.microsoft.com/office/drawing/2014/main" id="{00000000-0008-0000-0F00-000095000000}"/>
            </a:ext>
          </a:extLst>
        </xdr:cNvPr>
        <xdr:cNvSpPr txBox="1"/>
      </xdr:nvSpPr>
      <xdr:spPr>
        <a:xfrm>
          <a:off x="10515600"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152327</xdr:rowOff>
    </xdr:from>
    <xdr:to>
      <xdr:col>50</xdr:col>
      <xdr:colOff>165100</xdr:colOff>
      <xdr:row>63</xdr:row>
      <xdr:rowOff>82477</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9588500" y="107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24493</xdr:rowOff>
    </xdr:from>
    <xdr:to>
      <xdr:col>55</xdr:col>
      <xdr:colOff>0</xdr:colOff>
      <xdr:row>63</xdr:row>
      <xdr:rowOff>31677</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9639300" y="10825843"/>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158206</xdr:rowOff>
    </xdr:from>
    <xdr:to>
      <xdr:col>46</xdr:col>
      <xdr:colOff>38100</xdr:colOff>
      <xdr:row>63</xdr:row>
      <xdr:rowOff>88356</xdr:rowOff>
    </xdr:to>
    <xdr:sp macro="" textlink="">
      <xdr:nvSpPr>
        <xdr:cNvPr id="152" name="楕円 151">
          <a:extLst>
            <a:ext uri="{FF2B5EF4-FFF2-40B4-BE49-F238E27FC236}">
              <a16:creationId xmlns:a16="http://schemas.microsoft.com/office/drawing/2014/main" id="{00000000-0008-0000-0F00-000098000000}"/>
            </a:ext>
          </a:extLst>
        </xdr:cNvPr>
        <xdr:cNvSpPr/>
      </xdr:nvSpPr>
      <xdr:spPr>
        <a:xfrm>
          <a:off x="8699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31677</xdr:rowOff>
    </xdr:from>
    <xdr:to>
      <xdr:col>50</xdr:col>
      <xdr:colOff>114300</xdr:colOff>
      <xdr:row>63</xdr:row>
      <xdr:rowOff>37556</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flipV="1">
          <a:off x="8750300" y="10833027"/>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162124</xdr:rowOff>
    </xdr:from>
    <xdr:to>
      <xdr:col>41</xdr:col>
      <xdr:colOff>101600</xdr:colOff>
      <xdr:row>63</xdr:row>
      <xdr:rowOff>92274</xdr:rowOff>
    </xdr:to>
    <xdr:sp macro="" textlink="">
      <xdr:nvSpPr>
        <xdr:cNvPr id="154" name="楕円 153">
          <a:extLst>
            <a:ext uri="{FF2B5EF4-FFF2-40B4-BE49-F238E27FC236}">
              <a16:creationId xmlns:a16="http://schemas.microsoft.com/office/drawing/2014/main" id="{00000000-0008-0000-0F00-00009A000000}"/>
            </a:ext>
          </a:extLst>
        </xdr:cNvPr>
        <xdr:cNvSpPr/>
      </xdr:nvSpPr>
      <xdr:spPr>
        <a:xfrm>
          <a:off x="7810500" y="1079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37556</xdr:rowOff>
    </xdr:from>
    <xdr:to>
      <xdr:col>45</xdr:col>
      <xdr:colOff>177800</xdr:colOff>
      <xdr:row>63</xdr:row>
      <xdr:rowOff>41474</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flipV="1">
          <a:off x="7861300" y="10838906"/>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169309</xdr:rowOff>
    </xdr:from>
    <xdr:to>
      <xdr:col>36</xdr:col>
      <xdr:colOff>165100</xdr:colOff>
      <xdr:row>63</xdr:row>
      <xdr:rowOff>99459</xdr:rowOff>
    </xdr:to>
    <xdr:sp macro="" textlink="">
      <xdr:nvSpPr>
        <xdr:cNvPr id="156" name="楕円 155">
          <a:extLst>
            <a:ext uri="{FF2B5EF4-FFF2-40B4-BE49-F238E27FC236}">
              <a16:creationId xmlns:a16="http://schemas.microsoft.com/office/drawing/2014/main" id="{00000000-0008-0000-0F00-00009C000000}"/>
            </a:ext>
          </a:extLst>
        </xdr:cNvPr>
        <xdr:cNvSpPr/>
      </xdr:nvSpPr>
      <xdr:spPr>
        <a:xfrm>
          <a:off x="6921500" y="1079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41474</xdr:rowOff>
    </xdr:from>
    <xdr:to>
      <xdr:col>41</xdr:col>
      <xdr:colOff>50800</xdr:colOff>
      <xdr:row>63</xdr:row>
      <xdr:rowOff>48659</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flipV="1">
          <a:off x="6972300" y="10842824"/>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38262</xdr:rowOff>
    </xdr:from>
    <xdr:ext cx="469744" cy="259045"/>
    <xdr:sp macro="" textlink="">
      <xdr:nvSpPr>
        <xdr:cNvPr id="158" name="n_1aveValue【体育館・プール】&#10;一人当たり面積">
          <a:extLst>
            <a:ext uri="{FF2B5EF4-FFF2-40B4-BE49-F238E27FC236}">
              <a16:creationId xmlns:a16="http://schemas.microsoft.com/office/drawing/2014/main" id="{00000000-0008-0000-0F00-00009E000000}"/>
            </a:ext>
          </a:extLst>
        </xdr:cNvPr>
        <xdr:cNvSpPr txBox="1"/>
      </xdr:nvSpPr>
      <xdr:spPr>
        <a:xfrm>
          <a:off x="9391727" y="104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159" name="n_2aveValue【体育館・プール】&#10;一人当たり面積">
          <a:extLst>
            <a:ext uri="{FF2B5EF4-FFF2-40B4-BE49-F238E27FC236}">
              <a16:creationId xmlns:a16="http://schemas.microsoft.com/office/drawing/2014/main" id="{00000000-0008-0000-0F00-00009F000000}"/>
            </a:ext>
          </a:extLst>
        </xdr:cNvPr>
        <xdr:cNvSpPr txBox="1"/>
      </xdr:nvSpPr>
      <xdr:spPr>
        <a:xfrm>
          <a:off x="8515427" y="1049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39568</xdr:rowOff>
    </xdr:from>
    <xdr:ext cx="469744" cy="259045"/>
    <xdr:sp macro="" textlink="">
      <xdr:nvSpPr>
        <xdr:cNvPr id="160" name="n_3aveValue【体育館・プール】&#10;一人当たり面積">
          <a:extLst>
            <a:ext uri="{FF2B5EF4-FFF2-40B4-BE49-F238E27FC236}">
              <a16:creationId xmlns:a16="http://schemas.microsoft.com/office/drawing/2014/main" id="{00000000-0008-0000-0F00-0000A0000000}"/>
            </a:ext>
          </a:extLst>
        </xdr:cNvPr>
        <xdr:cNvSpPr txBox="1"/>
      </xdr:nvSpPr>
      <xdr:spPr>
        <a:xfrm>
          <a:off x="7626427" y="104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23893</xdr:rowOff>
    </xdr:from>
    <xdr:ext cx="469744" cy="259045"/>
    <xdr:sp macro="" textlink="">
      <xdr:nvSpPr>
        <xdr:cNvPr id="161" name="n_4aveValue【体育館・プール】&#10;一人当たり面積">
          <a:extLst>
            <a:ext uri="{FF2B5EF4-FFF2-40B4-BE49-F238E27FC236}">
              <a16:creationId xmlns:a16="http://schemas.microsoft.com/office/drawing/2014/main" id="{00000000-0008-0000-0F00-0000A1000000}"/>
            </a:ext>
          </a:extLst>
        </xdr:cNvPr>
        <xdr:cNvSpPr txBox="1"/>
      </xdr:nvSpPr>
      <xdr:spPr>
        <a:xfrm>
          <a:off x="6737427" y="104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73604</xdr:rowOff>
    </xdr:from>
    <xdr:ext cx="469744" cy="259045"/>
    <xdr:sp macro="" textlink="">
      <xdr:nvSpPr>
        <xdr:cNvPr id="162" name="n_1mainValue【体育館・プール】&#10;一人当たり面積">
          <a:extLst>
            <a:ext uri="{FF2B5EF4-FFF2-40B4-BE49-F238E27FC236}">
              <a16:creationId xmlns:a16="http://schemas.microsoft.com/office/drawing/2014/main" id="{00000000-0008-0000-0F00-0000A2000000}"/>
            </a:ext>
          </a:extLst>
        </xdr:cNvPr>
        <xdr:cNvSpPr txBox="1"/>
      </xdr:nvSpPr>
      <xdr:spPr>
        <a:xfrm>
          <a:off x="9391727" y="1087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79483</xdr:rowOff>
    </xdr:from>
    <xdr:ext cx="469744" cy="259045"/>
    <xdr:sp macro="" textlink="">
      <xdr:nvSpPr>
        <xdr:cNvPr id="163" name="n_2mainValue【体育館・プール】&#10;一人当たり面積">
          <a:extLst>
            <a:ext uri="{FF2B5EF4-FFF2-40B4-BE49-F238E27FC236}">
              <a16:creationId xmlns:a16="http://schemas.microsoft.com/office/drawing/2014/main" id="{00000000-0008-0000-0F00-0000A3000000}"/>
            </a:ext>
          </a:extLst>
        </xdr:cNvPr>
        <xdr:cNvSpPr txBox="1"/>
      </xdr:nvSpPr>
      <xdr:spPr>
        <a:xfrm>
          <a:off x="85154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83401</xdr:rowOff>
    </xdr:from>
    <xdr:ext cx="469744" cy="259045"/>
    <xdr:sp macro="" textlink="">
      <xdr:nvSpPr>
        <xdr:cNvPr id="164" name="n_3mainValue【体育館・プール】&#10;一人当たり面積">
          <a:extLst>
            <a:ext uri="{FF2B5EF4-FFF2-40B4-BE49-F238E27FC236}">
              <a16:creationId xmlns:a16="http://schemas.microsoft.com/office/drawing/2014/main" id="{00000000-0008-0000-0F00-0000A4000000}"/>
            </a:ext>
          </a:extLst>
        </xdr:cNvPr>
        <xdr:cNvSpPr txBox="1"/>
      </xdr:nvSpPr>
      <xdr:spPr>
        <a:xfrm>
          <a:off x="7626427" y="108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90586</xdr:rowOff>
    </xdr:from>
    <xdr:ext cx="469744" cy="259045"/>
    <xdr:sp macro="" textlink="">
      <xdr:nvSpPr>
        <xdr:cNvPr id="165" name="n_4mainValue【体育館・プール】&#10;一人当たり面積">
          <a:extLst>
            <a:ext uri="{FF2B5EF4-FFF2-40B4-BE49-F238E27FC236}">
              <a16:creationId xmlns:a16="http://schemas.microsoft.com/office/drawing/2014/main" id="{00000000-0008-0000-0F00-0000A5000000}"/>
            </a:ext>
          </a:extLst>
        </xdr:cNvPr>
        <xdr:cNvSpPr txBox="1"/>
      </xdr:nvSpPr>
      <xdr:spPr>
        <a:xfrm>
          <a:off x="6737427" y="1089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00000000-0008-0000-0F00-0000B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0000000-0008-0000-0F00-0000C0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00000000-0008-0000-0F00-0000C2000000}"/>
            </a:ext>
          </a:extLst>
        </xdr:cNvPr>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00000000-0008-0000-0F00-0000C4000000}"/>
            </a:ext>
          </a:extLst>
        </xdr:cNvPr>
        <xdr:cNvSpPr txBox="1"/>
      </xdr:nvSpPr>
      <xdr:spPr>
        <a:xfrm>
          <a:off x="4673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9" name="フローチャート: 判断 198">
          <a:extLst>
            <a:ext uri="{FF2B5EF4-FFF2-40B4-BE49-F238E27FC236}">
              <a16:creationId xmlns:a16="http://schemas.microsoft.com/office/drawing/2014/main" id="{00000000-0008-0000-0F00-0000C7000000}"/>
            </a:ext>
          </a:extLst>
        </xdr:cNvPr>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00" name="フローチャート: 判断 199">
          <a:extLst>
            <a:ext uri="{FF2B5EF4-FFF2-40B4-BE49-F238E27FC236}">
              <a16:creationId xmlns:a16="http://schemas.microsoft.com/office/drawing/2014/main" id="{00000000-0008-0000-0F00-0000C8000000}"/>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01" name="フローチャート: 判断 200">
          <a:extLst>
            <a:ext uri="{FF2B5EF4-FFF2-40B4-BE49-F238E27FC236}">
              <a16:creationId xmlns:a16="http://schemas.microsoft.com/office/drawing/2014/main" id="{00000000-0008-0000-0F00-0000C9000000}"/>
            </a:ext>
          </a:extLst>
        </xdr:cNvPr>
        <xdr:cNvSpPr/>
      </xdr:nvSpPr>
      <xdr:spPr>
        <a:xfrm>
          <a:off x="1079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82006</xdr:rowOff>
    </xdr:from>
    <xdr:to>
      <xdr:col>24</xdr:col>
      <xdr:colOff>114300</xdr:colOff>
      <xdr:row>84</xdr:row>
      <xdr:rowOff>12156</xdr:rowOff>
    </xdr:to>
    <xdr:sp macro="" textlink="">
      <xdr:nvSpPr>
        <xdr:cNvPr id="207" name="楕円 206">
          <a:extLst>
            <a:ext uri="{FF2B5EF4-FFF2-40B4-BE49-F238E27FC236}">
              <a16:creationId xmlns:a16="http://schemas.microsoft.com/office/drawing/2014/main" id="{00000000-0008-0000-0F00-0000CF000000}"/>
            </a:ext>
          </a:extLst>
        </xdr:cNvPr>
        <xdr:cNvSpPr/>
      </xdr:nvSpPr>
      <xdr:spPr>
        <a:xfrm>
          <a:off x="45847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60433</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00000000-0008-0000-0F00-0000D0000000}"/>
            </a:ext>
          </a:extLst>
        </xdr:cNvPr>
        <xdr:cNvSpPr txBox="1"/>
      </xdr:nvSpPr>
      <xdr:spPr>
        <a:xfrm>
          <a:off x="4673600"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52614</xdr:rowOff>
    </xdr:from>
    <xdr:to>
      <xdr:col>20</xdr:col>
      <xdr:colOff>38100</xdr:colOff>
      <xdr:row>83</xdr:row>
      <xdr:rowOff>154214</xdr:rowOff>
    </xdr:to>
    <xdr:sp macro="" textlink="">
      <xdr:nvSpPr>
        <xdr:cNvPr id="209" name="楕円 208">
          <a:extLst>
            <a:ext uri="{FF2B5EF4-FFF2-40B4-BE49-F238E27FC236}">
              <a16:creationId xmlns:a16="http://schemas.microsoft.com/office/drawing/2014/main" id="{00000000-0008-0000-0F00-0000D1000000}"/>
            </a:ext>
          </a:extLst>
        </xdr:cNvPr>
        <xdr:cNvSpPr/>
      </xdr:nvSpPr>
      <xdr:spPr>
        <a:xfrm>
          <a:off x="3746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103414</xdr:rowOff>
    </xdr:from>
    <xdr:to>
      <xdr:col>24</xdr:col>
      <xdr:colOff>63500</xdr:colOff>
      <xdr:row>83</xdr:row>
      <xdr:rowOff>132806</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3797300" y="1433376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28121</xdr:rowOff>
    </xdr:from>
    <xdr:to>
      <xdr:col>15</xdr:col>
      <xdr:colOff>101600</xdr:colOff>
      <xdr:row>83</xdr:row>
      <xdr:rowOff>129721</xdr:rowOff>
    </xdr:to>
    <xdr:sp macro="" textlink="">
      <xdr:nvSpPr>
        <xdr:cNvPr id="211" name="楕円 210">
          <a:extLst>
            <a:ext uri="{FF2B5EF4-FFF2-40B4-BE49-F238E27FC236}">
              <a16:creationId xmlns:a16="http://schemas.microsoft.com/office/drawing/2014/main" id="{00000000-0008-0000-0F00-0000D3000000}"/>
            </a:ext>
          </a:extLst>
        </xdr:cNvPr>
        <xdr:cNvSpPr/>
      </xdr:nvSpPr>
      <xdr:spPr>
        <a:xfrm>
          <a:off x="2857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78921</xdr:rowOff>
    </xdr:from>
    <xdr:to>
      <xdr:col>19</xdr:col>
      <xdr:colOff>177800</xdr:colOff>
      <xdr:row>83</xdr:row>
      <xdr:rowOff>103414</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2908300" y="1430927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13" name="楕円 212">
          <a:extLst>
            <a:ext uri="{FF2B5EF4-FFF2-40B4-BE49-F238E27FC236}">
              <a16:creationId xmlns:a16="http://schemas.microsoft.com/office/drawing/2014/main" id="{00000000-0008-0000-0F00-0000D5000000}"/>
            </a:ext>
          </a:extLst>
        </xdr:cNvPr>
        <xdr:cNvSpPr/>
      </xdr:nvSpPr>
      <xdr:spPr>
        <a:xfrm>
          <a:off x="1968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49530</xdr:rowOff>
    </xdr:from>
    <xdr:to>
      <xdr:col>15</xdr:col>
      <xdr:colOff>50800</xdr:colOff>
      <xdr:row>83</xdr:row>
      <xdr:rowOff>78921</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2019300" y="1427988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117929</xdr:rowOff>
    </xdr:from>
    <xdr:to>
      <xdr:col>6</xdr:col>
      <xdr:colOff>38100</xdr:colOff>
      <xdr:row>83</xdr:row>
      <xdr:rowOff>48079</xdr:rowOff>
    </xdr:to>
    <xdr:sp macro="" textlink="">
      <xdr:nvSpPr>
        <xdr:cNvPr id="215" name="楕円 214">
          <a:extLst>
            <a:ext uri="{FF2B5EF4-FFF2-40B4-BE49-F238E27FC236}">
              <a16:creationId xmlns:a16="http://schemas.microsoft.com/office/drawing/2014/main" id="{00000000-0008-0000-0F00-0000D7000000}"/>
            </a:ext>
          </a:extLst>
        </xdr:cNvPr>
        <xdr:cNvSpPr/>
      </xdr:nvSpPr>
      <xdr:spPr>
        <a:xfrm>
          <a:off x="1079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168729</xdr:rowOff>
    </xdr:from>
    <xdr:to>
      <xdr:col>10</xdr:col>
      <xdr:colOff>114300</xdr:colOff>
      <xdr:row>83</xdr:row>
      <xdr:rowOff>49530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1130300" y="1422762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217" name="n_1aveValue【福祉施設】&#10;有形固定資産減価償却率">
          <a:extLst>
            <a:ext uri="{FF2B5EF4-FFF2-40B4-BE49-F238E27FC236}">
              <a16:creationId xmlns:a16="http://schemas.microsoft.com/office/drawing/2014/main" id="{00000000-0008-0000-0F00-0000D9000000}"/>
            </a:ext>
          </a:extLst>
        </xdr:cNvPr>
        <xdr:cNvSpPr txBox="1"/>
      </xdr:nvSpPr>
      <xdr:spPr>
        <a:xfrm>
          <a:off x="3582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218" name="n_2aveValue【福祉施設】&#10;有形固定資産減価償却率">
          <a:extLst>
            <a:ext uri="{FF2B5EF4-FFF2-40B4-BE49-F238E27FC236}">
              <a16:creationId xmlns:a16="http://schemas.microsoft.com/office/drawing/2014/main" id="{00000000-0008-0000-0F00-0000DA000000}"/>
            </a:ext>
          </a:extLst>
        </xdr:cNvPr>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219" name="n_3aveValue【福祉施設】&#10;有形固定資産減価償却率">
          <a:extLst>
            <a:ext uri="{FF2B5EF4-FFF2-40B4-BE49-F238E27FC236}">
              <a16:creationId xmlns:a16="http://schemas.microsoft.com/office/drawing/2014/main" id="{00000000-0008-0000-0F00-0000DB000000}"/>
            </a:ext>
          </a:extLst>
        </xdr:cNvPr>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95629</xdr:rowOff>
    </xdr:from>
    <xdr:ext cx="405111" cy="259045"/>
    <xdr:sp macro="" textlink="">
      <xdr:nvSpPr>
        <xdr:cNvPr id="220" name="n_4aveValue【福祉施設】&#10;有形固定資産減価償却率">
          <a:extLst>
            <a:ext uri="{FF2B5EF4-FFF2-40B4-BE49-F238E27FC236}">
              <a16:creationId xmlns:a16="http://schemas.microsoft.com/office/drawing/2014/main" id="{00000000-0008-0000-0F00-0000DC000000}"/>
            </a:ext>
          </a:extLst>
        </xdr:cNvPr>
        <xdr:cNvSpPr txBox="1"/>
      </xdr:nvSpPr>
      <xdr:spPr>
        <a:xfrm>
          <a:off x="927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145341</xdr:rowOff>
    </xdr:from>
    <xdr:ext cx="405111" cy="259045"/>
    <xdr:sp macro="" textlink="">
      <xdr:nvSpPr>
        <xdr:cNvPr id="221" name="n_1mainValue【福祉施設】&#10;有形固定資産減価償却率">
          <a:extLst>
            <a:ext uri="{FF2B5EF4-FFF2-40B4-BE49-F238E27FC236}">
              <a16:creationId xmlns:a16="http://schemas.microsoft.com/office/drawing/2014/main" id="{00000000-0008-0000-0F00-0000DD000000}"/>
            </a:ext>
          </a:extLst>
        </xdr:cNvPr>
        <xdr:cNvSpPr txBox="1"/>
      </xdr:nvSpPr>
      <xdr:spPr>
        <a:xfrm>
          <a:off x="35820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120848</xdr:rowOff>
    </xdr:from>
    <xdr:ext cx="405111" cy="259045"/>
    <xdr:sp macro="" textlink="">
      <xdr:nvSpPr>
        <xdr:cNvPr id="222" name="n_2mainValue【福祉施設】&#10;有形固定資産減価償却率">
          <a:extLst>
            <a:ext uri="{FF2B5EF4-FFF2-40B4-BE49-F238E27FC236}">
              <a16:creationId xmlns:a16="http://schemas.microsoft.com/office/drawing/2014/main" id="{00000000-0008-0000-0F00-0000DE000000}"/>
            </a:ext>
          </a:extLst>
        </xdr:cNvPr>
        <xdr:cNvSpPr txBox="1"/>
      </xdr:nvSpPr>
      <xdr:spPr>
        <a:xfrm>
          <a:off x="2705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223" name="n_3mainValue【福祉施設】&#10;有形固定資産減価償却率">
          <a:extLst>
            <a:ext uri="{FF2B5EF4-FFF2-40B4-BE49-F238E27FC236}">
              <a16:creationId xmlns:a16="http://schemas.microsoft.com/office/drawing/2014/main" id="{00000000-0008-0000-0F00-0000DF000000}"/>
            </a:ext>
          </a:extLst>
        </xdr:cNvPr>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39206</xdr:rowOff>
    </xdr:from>
    <xdr:ext cx="405111" cy="259045"/>
    <xdr:sp macro="" textlink="">
      <xdr:nvSpPr>
        <xdr:cNvPr id="224" name="n_4mainValue【福祉施設】&#10;有形固定資産減価償却率">
          <a:extLst>
            <a:ext uri="{FF2B5EF4-FFF2-40B4-BE49-F238E27FC236}">
              <a16:creationId xmlns:a16="http://schemas.microsoft.com/office/drawing/2014/main" id="{00000000-0008-0000-0F00-0000E0000000}"/>
            </a:ext>
          </a:extLst>
        </xdr:cNvPr>
        <xdr:cNvSpPr txBox="1"/>
      </xdr:nvSpPr>
      <xdr:spPr>
        <a:xfrm>
          <a:off x="927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00000000-0008-0000-0F00-0000F7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9" name="【福祉施設】&#10;一人当たり面積最小値テキスト">
          <a:extLst>
            <a:ext uri="{FF2B5EF4-FFF2-40B4-BE49-F238E27FC236}">
              <a16:creationId xmlns:a16="http://schemas.microsoft.com/office/drawing/2014/main" id="{00000000-0008-0000-0F00-0000F9000000}"/>
            </a:ext>
          </a:extLst>
        </xdr:cNvPr>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251" name="【福祉施設】&#10;一人当たり面積最大値テキスト">
          <a:extLst>
            <a:ext uri="{FF2B5EF4-FFF2-40B4-BE49-F238E27FC236}">
              <a16:creationId xmlns:a16="http://schemas.microsoft.com/office/drawing/2014/main" id="{00000000-0008-0000-0F00-0000FB000000}"/>
            </a:ext>
          </a:extLst>
        </xdr:cNvPr>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121048</xdr:rowOff>
    </xdr:from>
    <xdr:ext cx="469744" cy="259045"/>
    <xdr:sp macro="" textlink="">
      <xdr:nvSpPr>
        <xdr:cNvPr id="253" name="【福祉施設】&#10;一人当たり面積平均値テキスト">
          <a:extLst>
            <a:ext uri="{FF2B5EF4-FFF2-40B4-BE49-F238E27FC236}">
              <a16:creationId xmlns:a16="http://schemas.microsoft.com/office/drawing/2014/main" id="{00000000-0008-0000-0F00-0000FD000000}"/>
            </a:ext>
          </a:extLst>
        </xdr:cNvPr>
        <xdr:cNvSpPr txBox="1"/>
      </xdr:nvSpPr>
      <xdr:spPr>
        <a:xfrm>
          <a:off x="10515600" y="14351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256" name="フローチャート: 判断 255">
          <a:extLst>
            <a:ext uri="{FF2B5EF4-FFF2-40B4-BE49-F238E27FC236}">
              <a16:creationId xmlns:a16="http://schemas.microsoft.com/office/drawing/2014/main" id="{00000000-0008-0000-0F00-000000010000}"/>
            </a:ext>
          </a:extLst>
        </xdr:cNvPr>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257" name="フローチャート: 判断 256">
          <a:extLst>
            <a:ext uri="{FF2B5EF4-FFF2-40B4-BE49-F238E27FC236}">
              <a16:creationId xmlns:a16="http://schemas.microsoft.com/office/drawing/2014/main" id="{00000000-0008-0000-0F00-000001010000}"/>
            </a:ext>
          </a:extLst>
        </xdr:cNvPr>
        <xdr:cNvSpPr/>
      </xdr:nvSpPr>
      <xdr:spPr>
        <a:xfrm>
          <a:off x="7810500" y="1447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58" name="フローチャート: 判断 257">
          <a:extLst>
            <a:ext uri="{FF2B5EF4-FFF2-40B4-BE49-F238E27FC236}">
              <a16:creationId xmlns:a16="http://schemas.microsoft.com/office/drawing/2014/main" id="{00000000-0008-0000-0F00-000002010000}"/>
            </a:ext>
          </a:extLst>
        </xdr:cNvPr>
        <xdr:cNvSpPr/>
      </xdr:nvSpPr>
      <xdr:spPr>
        <a:xfrm>
          <a:off x="6921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56262</xdr:rowOff>
    </xdr:from>
    <xdr:to>
      <xdr:col>55</xdr:col>
      <xdr:colOff>50800</xdr:colOff>
      <xdr:row>85</xdr:row>
      <xdr:rowOff>157862</xdr:rowOff>
    </xdr:to>
    <xdr:sp macro="" textlink="">
      <xdr:nvSpPr>
        <xdr:cNvPr id="264" name="楕円 263">
          <a:extLst>
            <a:ext uri="{FF2B5EF4-FFF2-40B4-BE49-F238E27FC236}">
              <a16:creationId xmlns:a16="http://schemas.microsoft.com/office/drawing/2014/main" id="{00000000-0008-0000-0F00-000008010000}"/>
            </a:ext>
          </a:extLst>
        </xdr:cNvPr>
        <xdr:cNvSpPr/>
      </xdr:nvSpPr>
      <xdr:spPr>
        <a:xfrm>
          <a:off x="10426700" y="1462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34689</xdr:rowOff>
    </xdr:from>
    <xdr:ext cx="469744" cy="259045"/>
    <xdr:sp macro="" textlink="">
      <xdr:nvSpPr>
        <xdr:cNvPr id="265" name="【福祉施設】&#10;一人当たり面積該当値テキスト">
          <a:extLst>
            <a:ext uri="{FF2B5EF4-FFF2-40B4-BE49-F238E27FC236}">
              <a16:creationId xmlns:a16="http://schemas.microsoft.com/office/drawing/2014/main" id="{00000000-0008-0000-0F00-000009010000}"/>
            </a:ext>
          </a:extLst>
        </xdr:cNvPr>
        <xdr:cNvSpPr txBox="1"/>
      </xdr:nvSpPr>
      <xdr:spPr>
        <a:xfrm>
          <a:off x="10515600" y="1460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60833</xdr:rowOff>
    </xdr:from>
    <xdr:to>
      <xdr:col>50</xdr:col>
      <xdr:colOff>165100</xdr:colOff>
      <xdr:row>85</xdr:row>
      <xdr:rowOff>162433</xdr:rowOff>
    </xdr:to>
    <xdr:sp macro="" textlink="">
      <xdr:nvSpPr>
        <xdr:cNvPr id="266" name="楕円 265">
          <a:extLst>
            <a:ext uri="{FF2B5EF4-FFF2-40B4-BE49-F238E27FC236}">
              <a16:creationId xmlns:a16="http://schemas.microsoft.com/office/drawing/2014/main" id="{00000000-0008-0000-0F00-00000A010000}"/>
            </a:ext>
          </a:extLst>
        </xdr:cNvPr>
        <xdr:cNvSpPr/>
      </xdr:nvSpPr>
      <xdr:spPr>
        <a:xfrm>
          <a:off x="9588500" y="146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107062</xdr:rowOff>
    </xdr:from>
    <xdr:to>
      <xdr:col>55</xdr:col>
      <xdr:colOff>0</xdr:colOff>
      <xdr:row>85</xdr:row>
      <xdr:rowOff>111633</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flipV="1">
          <a:off x="9639300" y="1468031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64643</xdr:rowOff>
    </xdr:from>
    <xdr:to>
      <xdr:col>46</xdr:col>
      <xdr:colOff>38100</xdr:colOff>
      <xdr:row>85</xdr:row>
      <xdr:rowOff>166243</xdr:rowOff>
    </xdr:to>
    <xdr:sp macro="" textlink="">
      <xdr:nvSpPr>
        <xdr:cNvPr id="268" name="楕円 267">
          <a:extLst>
            <a:ext uri="{FF2B5EF4-FFF2-40B4-BE49-F238E27FC236}">
              <a16:creationId xmlns:a16="http://schemas.microsoft.com/office/drawing/2014/main" id="{00000000-0008-0000-0F00-00000C010000}"/>
            </a:ext>
          </a:extLst>
        </xdr:cNvPr>
        <xdr:cNvSpPr/>
      </xdr:nvSpPr>
      <xdr:spPr>
        <a:xfrm>
          <a:off x="8699500" y="146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111633</xdr:rowOff>
    </xdr:from>
    <xdr:to>
      <xdr:col>50</xdr:col>
      <xdr:colOff>114300</xdr:colOff>
      <xdr:row>85</xdr:row>
      <xdr:rowOff>115443</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flipV="1">
          <a:off x="8750300" y="1468488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67311</xdr:rowOff>
    </xdr:from>
    <xdr:to>
      <xdr:col>41</xdr:col>
      <xdr:colOff>101600</xdr:colOff>
      <xdr:row>85</xdr:row>
      <xdr:rowOff>168911</xdr:rowOff>
    </xdr:to>
    <xdr:sp macro="" textlink="">
      <xdr:nvSpPr>
        <xdr:cNvPr id="270" name="楕円 269">
          <a:extLst>
            <a:ext uri="{FF2B5EF4-FFF2-40B4-BE49-F238E27FC236}">
              <a16:creationId xmlns:a16="http://schemas.microsoft.com/office/drawing/2014/main" id="{00000000-0008-0000-0F00-00000E010000}"/>
            </a:ext>
          </a:extLst>
        </xdr:cNvPr>
        <xdr:cNvSpPr/>
      </xdr:nvSpPr>
      <xdr:spPr>
        <a:xfrm>
          <a:off x="7810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115443</xdr:rowOff>
    </xdr:from>
    <xdr:to>
      <xdr:col>45</xdr:col>
      <xdr:colOff>177800</xdr:colOff>
      <xdr:row>85</xdr:row>
      <xdr:rowOff>118111</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flipV="1">
          <a:off x="7861300" y="14688693"/>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71120</xdr:rowOff>
    </xdr:from>
    <xdr:to>
      <xdr:col>36</xdr:col>
      <xdr:colOff>165100</xdr:colOff>
      <xdr:row>86</xdr:row>
      <xdr:rowOff>1270</xdr:rowOff>
    </xdr:to>
    <xdr:sp macro="" textlink="">
      <xdr:nvSpPr>
        <xdr:cNvPr id="272" name="楕円 271">
          <a:extLst>
            <a:ext uri="{FF2B5EF4-FFF2-40B4-BE49-F238E27FC236}">
              <a16:creationId xmlns:a16="http://schemas.microsoft.com/office/drawing/2014/main" id="{00000000-0008-0000-0F00-000010010000}"/>
            </a:ext>
          </a:extLst>
        </xdr:cNvPr>
        <xdr:cNvSpPr/>
      </xdr:nvSpPr>
      <xdr:spPr>
        <a:xfrm>
          <a:off x="6921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118111</xdr:rowOff>
    </xdr:from>
    <xdr:to>
      <xdr:col>41</xdr:col>
      <xdr:colOff>50800</xdr:colOff>
      <xdr:row>85</xdr:row>
      <xdr:rowOff>121920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flipV="1">
          <a:off x="6972300" y="146913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52849</xdr:rowOff>
    </xdr:from>
    <xdr:ext cx="469744" cy="259045"/>
    <xdr:sp macro="" textlink="">
      <xdr:nvSpPr>
        <xdr:cNvPr id="274" name="n_1aveValue【福祉施設】&#10;一人当たり面積">
          <a:extLst>
            <a:ext uri="{FF2B5EF4-FFF2-40B4-BE49-F238E27FC236}">
              <a16:creationId xmlns:a16="http://schemas.microsoft.com/office/drawing/2014/main" id="{00000000-0008-0000-0F00-000012010000}"/>
            </a:ext>
          </a:extLst>
        </xdr:cNvPr>
        <xdr:cNvSpPr txBox="1"/>
      </xdr:nvSpPr>
      <xdr:spPr>
        <a:xfrm>
          <a:off x="93917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56278</xdr:rowOff>
    </xdr:from>
    <xdr:ext cx="469744" cy="259045"/>
    <xdr:sp macro="" textlink="">
      <xdr:nvSpPr>
        <xdr:cNvPr id="275" name="n_2aveValue【福祉施設】&#10;一人当たり面積">
          <a:extLst>
            <a:ext uri="{FF2B5EF4-FFF2-40B4-BE49-F238E27FC236}">
              <a16:creationId xmlns:a16="http://schemas.microsoft.com/office/drawing/2014/main" id="{00000000-0008-0000-0F00-000013010000}"/>
            </a:ext>
          </a:extLst>
        </xdr:cNvPr>
        <xdr:cNvSpPr txBox="1"/>
      </xdr:nvSpPr>
      <xdr:spPr>
        <a:xfrm>
          <a:off x="85154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15891</xdr:rowOff>
    </xdr:from>
    <xdr:ext cx="469744" cy="259045"/>
    <xdr:sp macro="" textlink="">
      <xdr:nvSpPr>
        <xdr:cNvPr id="276" name="n_3aveValue【福祉施設】&#10;一人当たり面積">
          <a:extLst>
            <a:ext uri="{FF2B5EF4-FFF2-40B4-BE49-F238E27FC236}">
              <a16:creationId xmlns:a16="http://schemas.microsoft.com/office/drawing/2014/main" id="{00000000-0008-0000-0F00-000014010000}"/>
            </a:ext>
          </a:extLst>
        </xdr:cNvPr>
        <xdr:cNvSpPr txBox="1"/>
      </xdr:nvSpPr>
      <xdr:spPr>
        <a:xfrm>
          <a:off x="7626427" y="1424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164864</xdr:rowOff>
    </xdr:from>
    <xdr:ext cx="469744" cy="259045"/>
    <xdr:sp macro="" textlink="">
      <xdr:nvSpPr>
        <xdr:cNvPr id="277" name="n_4aveValue【福祉施設】&#10;一人当たり面積">
          <a:extLst>
            <a:ext uri="{FF2B5EF4-FFF2-40B4-BE49-F238E27FC236}">
              <a16:creationId xmlns:a16="http://schemas.microsoft.com/office/drawing/2014/main" id="{00000000-0008-0000-0F00-000015010000}"/>
            </a:ext>
          </a:extLst>
        </xdr:cNvPr>
        <xdr:cNvSpPr txBox="1"/>
      </xdr:nvSpPr>
      <xdr:spPr>
        <a:xfrm>
          <a:off x="6737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153560</xdr:rowOff>
    </xdr:from>
    <xdr:ext cx="469744" cy="259045"/>
    <xdr:sp macro="" textlink="">
      <xdr:nvSpPr>
        <xdr:cNvPr id="278" name="n_1mainValue【福祉施設】&#10;一人当たり面積">
          <a:extLst>
            <a:ext uri="{FF2B5EF4-FFF2-40B4-BE49-F238E27FC236}">
              <a16:creationId xmlns:a16="http://schemas.microsoft.com/office/drawing/2014/main" id="{00000000-0008-0000-0F00-000016010000}"/>
            </a:ext>
          </a:extLst>
        </xdr:cNvPr>
        <xdr:cNvSpPr txBox="1"/>
      </xdr:nvSpPr>
      <xdr:spPr>
        <a:xfrm>
          <a:off x="9391727" y="1472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157370</xdr:rowOff>
    </xdr:from>
    <xdr:ext cx="469744" cy="259045"/>
    <xdr:sp macro="" textlink="">
      <xdr:nvSpPr>
        <xdr:cNvPr id="279" name="n_2mainValue【福祉施設】&#10;一人当たり面積">
          <a:extLst>
            <a:ext uri="{FF2B5EF4-FFF2-40B4-BE49-F238E27FC236}">
              <a16:creationId xmlns:a16="http://schemas.microsoft.com/office/drawing/2014/main" id="{00000000-0008-0000-0F00-000017010000}"/>
            </a:ext>
          </a:extLst>
        </xdr:cNvPr>
        <xdr:cNvSpPr txBox="1"/>
      </xdr:nvSpPr>
      <xdr:spPr>
        <a:xfrm>
          <a:off x="8515427" y="147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160038</xdr:rowOff>
    </xdr:from>
    <xdr:ext cx="469744" cy="259045"/>
    <xdr:sp macro="" textlink="">
      <xdr:nvSpPr>
        <xdr:cNvPr id="280" name="n_3mainValue【福祉施設】&#10;一人当たり面積">
          <a:extLst>
            <a:ext uri="{FF2B5EF4-FFF2-40B4-BE49-F238E27FC236}">
              <a16:creationId xmlns:a16="http://schemas.microsoft.com/office/drawing/2014/main" id="{00000000-0008-0000-0F00-000018010000}"/>
            </a:ext>
          </a:extLst>
        </xdr:cNvPr>
        <xdr:cNvSpPr txBox="1"/>
      </xdr:nvSpPr>
      <xdr:spPr>
        <a:xfrm>
          <a:off x="7626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163847</xdr:rowOff>
    </xdr:from>
    <xdr:ext cx="469744" cy="259045"/>
    <xdr:sp macro="" textlink="">
      <xdr:nvSpPr>
        <xdr:cNvPr id="281" name="n_4mainValue【福祉施設】&#10;一人当たり面積">
          <a:extLst>
            <a:ext uri="{FF2B5EF4-FFF2-40B4-BE49-F238E27FC236}">
              <a16:creationId xmlns:a16="http://schemas.microsoft.com/office/drawing/2014/main" id="{00000000-0008-0000-0F00-000019010000}"/>
            </a:ext>
          </a:extLst>
        </xdr:cNvPr>
        <xdr:cNvSpPr txBox="1"/>
      </xdr:nvSpPr>
      <xdr:spPr>
        <a:xfrm>
          <a:off x="6737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00000000-0008-0000-0F00-00002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76200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flipV="1">
          <a:off x="4634865" y="172303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00000000-0008-0000-0F00-000031010000}"/>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00000000-0008-0000-0F00-000033010000}"/>
            </a:ext>
          </a:extLst>
        </xdr:cNvPr>
        <xdr:cNvSpPr txBox="1"/>
      </xdr:nvSpPr>
      <xdr:spPr>
        <a:xfrm>
          <a:off x="46736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4546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164864</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00000000-0008-0000-0F00-000035010000}"/>
            </a:ext>
          </a:extLst>
        </xdr:cNvPr>
        <xdr:cNvSpPr txBox="1"/>
      </xdr:nvSpPr>
      <xdr:spPr>
        <a:xfrm>
          <a:off x="4673600" y="17652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141987</xdr:rowOff>
    </xdr:from>
    <xdr:to>
      <xdr:col>24</xdr:col>
      <xdr:colOff>114300</xdr:colOff>
      <xdr:row>104</xdr:row>
      <xdr:rowOff>72137</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45847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87122</xdr:rowOff>
    </xdr:from>
    <xdr:to>
      <xdr:col>20</xdr:col>
      <xdr:colOff>38100</xdr:colOff>
      <xdr:row>104</xdr:row>
      <xdr:rowOff>17272</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3746500" y="1774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45974</xdr:rowOff>
    </xdr:from>
    <xdr:to>
      <xdr:col>15</xdr:col>
      <xdr:colOff>101600</xdr:colOff>
      <xdr:row>103</xdr:row>
      <xdr:rowOff>147574</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2857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254</xdr:rowOff>
    </xdr:from>
    <xdr:to>
      <xdr:col>10</xdr:col>
      <xdr:colOff>165100</xdr:colOff>
      <xdr:row>103</xdr:row>
      <xdr:rowOff>101854</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1968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91694</xdr:rowOff>
    </xdr:from>
    <xdr:to>
      <xdr:col>6</xdr:col>
      <xdr:colOff>38100</xdr:colOff>
      <xdr:row>103</xdr:row>
      <xdr:rowOff>21844</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1079500" y="175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320" name="楕円 319">
          <a:extLst>
            <a:ext uri="{FF2B5EF4-FFF2-40B4-BE49-F238E27FC236}">
              <a16:creationId xmlns:a16="http://schemas.microsoft.com/office/drawing/2014/main" id="{00000000-0008-0000-0F00-000040010000}"/>
            </a:ext>
          </a:extLst>
        </xdr:cNvPr>
        <xdr:cNvSpPr/>
      </xdr:nvSpPr>
      <xdr:spPr>
        <a:xfrm>
          <a:off x="4584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111777</xdr:rowOff>
    </xdr:from>
    <xdr:ext cx="469744" cy="259045"/>
    <xdr:sp macro="" textlink="">
      <xdr:nvSpPr>
        <xdr:cNvPr id="321" name="【市民会館】&#10;有形固定資産減価償却率該当値テキスト">
          <a:extLst>
            <a:ext uri="{FF2B5EF4-FFF2-40B4-BE49-F238E27FC236}">
              <a16:creationId xmlns:a16="http://schemas.microsoft.com/office/drawing/2014/main" id="{00000000-0008-0000-0F00-000041010000}"/>
            </a:ext>
          </a:extLst>
        </xdr:cNvPr>
        <xdr:cNvSpPr txBox="1"/>
      </xdr:nvSpPr>
      <xdr:spPr>
        <a:xfrm>
          <a:off x="4673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25400</xdr:rowOff>
    </xdr:from>
    <xdr:to>
      <xdr:col>20</xdr:col>
      <xdr:colOff>38100</xdr:colOff>
      <xdr:row>108</xdr:row>
      <xdr:rowOff>127000</xdr:rowOff>
    </xdr:to>
    <xdr:sp macro="" textlink="">
      <xdr:nvSpPr>
        <xdr:cNvPr id="322" name="楕円 321">
          <a:extLst>
            <a:ext uri="{FF2B5EF4-FFF2-40B4-BE49-F238E27FC236}">
              <a16:creationId xmlns:a16="http://schemas.microsoft.com/office/drawing/2014/main" id="{00000000-0008-0000-0F00-000042010000}"/>
            </a:ext>
          </a:extLst>
        </xdr:cNvPr>
        <xdr:cNvSpPr/>
      </xdr:nvSpPr>
      <xdr:spPr>
        <a:xfrm>
          <a:off x="3746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76200</xdr:rowOff>
    </xdr:from>
    <xdr:to>
      <xdr:col>24</xdr:col>
      <xdr:colOff>63500</xdr:colOff>
      <xdr:row>108</xdr:row>
      <xdr:rowOff>76200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3797300" y="1859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25400</xdr:rowOff>
    </xdr:from>
    <xdr:to>
      <xdr:col>15</xdr:col>
      <xdr:colOff>101600</xdr:colOff>
      <xdr:row>108</xdr:row>
      <xdr:rowOff>127000</xdr:rowOff>
    </xdr:to>
    <xdr:sp macro="" textlink="">
      <xdr:nvSpPr>
        <xdr:cNvPr id="324" name="楕円 323">
          <a:extLst>
            <a:ext uri="{FF2B5EF4-FFF2-40B4-BE49-F238E27FC236}">
              <a16:creationId xmlns:a16="http://schemas.microsoft.com/office/drawing/2014/main" id="{00000000-0008-0000-0F00-000044010000}"/>
            </a:ext>
          </a:extLst>
        </xdr:cNvPr>
        <xdr:cNvSpPr/>
      </xdr:nvSpPr>
      <xdr:spPr>
        <a:xfrm>
          <a:off x="2857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76200</xdr:rowOff>
    </xdr:from>
    <xdr:to>
      <xdr:col>19</xdr:col>
      <xdr:colOff>177800</xdr:colOff>
      <xdr:row>108</xdr:row>
      <xdr:rowOff>76200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2908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25400</xdr:rowOff>
    </xdr:from>
    <xdr:to>
      <xdr:col>10</xdr:col>
      <xdr:colOff>165100</xdr:colOff>
      <xdr:row>108</xdr:row>
      <xdr:rowOff>127000</xdr:rowOff>
    </xdr:to>
    <xdr:sp macro="" textlink="">
      <xdr:nvSpPr>
        <xdr:cNvPr id="326" name="楕円 325">
          <a:extLst>
            <a:ext uri="{FF2B5EF4-FFF2-40B4-BE49-F238E27FC236}">
              <a16:creationId xmlns:a16="http://schemas.microsoft.com/office/drawing/2014/main" id="{00000000-0008-0000-0F00-000046010000}"/>
            </a:ext>
          </a:extLst>
        </xdr:cNvPr>
        <xdr:cNvSpPr/>
      </xdr:nvSpPr>
      <xdr:spPr>
        <a:xfrm>
          <a:off x="1968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76200</xdr:rowOff>
    </xdr:from>
    <xdr:to>
      <xdr:col>15</xdr:col>
      <xdr:colOff>50800</xdr:colOff>
      <xdr:row>108</xdr:row>
      <xdr:rowOff>76200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2019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25400</xdr:rowOff>
    </xdr:from>
    <xdr:to>
      <xdr:col>6</xdr:col>
      <xdr:colOff>38100</xdr:colOff>
      <xdr:row>108</xdr:row>
      <xdr:rowOff>127000</xdr:rowOff>
    </xdr:to>
    <xdr:sp macro="" textlink="">
      <xdr:nvSpPr>
        <xdr:cNvPr id="328" name="楕円 327">
          <a:extLst>
            <a:ext uri="{FF2B5EF4-FFF2-40B4-BE49-F238E27FC236}">
              <a16:creationId xmlns:a16="http://schemas.microsoft.com/office/drawing/2014/main" id="{00000000-0008-0000-0F00-000048010000}"/>
            </a:ext>
          </a:extLst>
        </xdr:cNvPr>
        <xdr:cNvSpPr/>
      </xdr:nvSpPr>
      <xdr:spPr>
        <a:xfrm>
          <a:off x="1079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76200</xdr:rowOff>
    </xdr:from>
    <xdr:to>
      <xdr:col>10</xdr:col>
      <xdr:colOff>114300</xdr:colOff>
      <xdr:row>108</xdr:row>
      <xdr:rowOff>76200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1130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33799</xdr:rowOff>
    </xdr:from>
    <xdr:ext cx="405111" cy="259045"/>
    <xdr:sp macro="" textlink="">
      <xdr:nvSpPr>
        <xdr:cNvPr id="330" name="n_1aveValue【市民会館】&#10;有形固定資産減価償却率">
          <a:extLst>
            <a:ext uri="{FF2B5EF4-FFF2-40B4-BE49-F238E27FC236}">
              <a16:creationId xmlns:a16="http://schemas.microsoft.com/office/drawing/2014/main" id="{00000000-0008-0000-0F00-00004A010000}"/>
            </a:ext>
          </a:extLst>
        </xdr:cNvPr>
        <xdr:cNvSpPr txBox="1"/>
      </xdr:nvSpPr>
      <xdr:spPr>
        <a:xfrm>
          <a:off x="3582044" y="1752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164101</xdr:rowOff>
    </xdr:from>
    <xdr:ext cx="405111" cy="259045"/>
    <xdr:sp macro="" textlink="">
      <xdr:nvSpPr>
        <xdr:cNvPr id="331" name="n_2aveValue【市民会館】&#10;有形固定資産減価償却率">
          <a:extLst>
            <a:ext uri="{FF2B5EF4-FFF2-40B4-BE49-F238E27FC236}">
              <a16:creationId xmlns:a16="http://schemas.microsoft.com/office/drawing/2014/main" id="{00000000-0008-0000-0F00-00004B010000}"/>
            </a:ext>
          </a:extLst>
        </xdr:cNvPr>
        <xdr:cNvSpPr txBox="1"/>
      </xdr:nvSpPr>
      <xdr:spPr>
        <a:xfrm>
          <a:off x="27057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118381</xdr:rowOff>
    </xdr:from>
    <xdr:ext cx="405111" cy="259045"/>
    <xdr:sp macro="" textlink="">
      <xdr:nvSpPr>
        <xdr:cNvPr id="332" name="n_3aveValue【市民会館】&#10;有形固定資産減価償却率">
          <a:extLst>
            <a:ext uri="{FF2B5EF4-FFF2-40B4-BE49-F238E27FC236}">
              <a16:creationId xmlns:a16="http://schemas.microsoft.com/office/drawing/2014/main" id="{00000000-0008-0000-0F00-00004C010000}"/>
            </a:ext>
          </a:extLst>
        </xdr:cNvPr>
        <xdr:cNvSpPr txBox="1"/>
      </xdr:nvSpPr>
      <xdr:spPr>
        <a:xfrm>
          <a:off x="1816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38371</xdr:rowOff>
    </xdr:from>
    <xdr:ext cx="405111" cy="259045"/>
    <xdr:sp macro="" textlink="">
      <xdr:nvSpPr>
        <xdr:cNvPr id="333" name="n_4aveValue【市民会館】&#10;有形固定資産減価償却率">
          <a:extLst>
            <a:ext uri="{FF2B5EF4-FFF2-40B4-BE49-F238E27FC236}">
              <a16:creationId xmlns:a16="http://schemas.microsoft.com/office/drawing/2014/main" id="{00000000-0008-0000-0F00-00004D010000}"/>
            </a:ext>
          </a:extLst>
        </xdr:cNvPr>
        <xdr:cNvSpPr txBox="1"/>
      </xdr:nvSpPr>
      <xdr:spPr>
        <a:xfrm>
          <a:off x="927744" y="173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108</xdr:row>
      <xdr:rowOff>118127</xdr:rowOff>
    </xdr:from>
    <xdr:ext cx="469744" cy="259045"/>
    <xdr:sp macro="" textlink="">
      <xdr:nvSpPr>
        <xdr:cNvPr id="334" name="n_1mainValue【市民会館】&#10;有形固定資産減価償却率">
          <a:extLst>
            <a:ext uri="{FF2B5EF4-FFF2-40B4-BE49-F238E27FC236}">
              <a16:creationId xmlns:a16="http://schemas.microsoft.com/office/drawing/2014/main" id="{00000000-0008-0000-0F00-00004E010000}"/>
            </a:ext>
          </a:extLst>
        </xdr:cNvPr>
        <xdr:cNvSpPr txBox="1"/>
      </xdr:nvSpPr>
      <xdr:spPr>
        <a:xfrm>
          <a:off x="3549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108</xdr:row>
      <xdr:rowOff>118127</xdr:rowOff>
    </xdr:from>
    <xdr:ext cx="469744" cy="259045"/>
    <xdr:sp macro="" textlink="">
      <xdr:nvSpPr>
        <xdr:cNvPr id="335" name="n_2mainValue【市民会館】&#10;有形固定資産減価償却率">
          <a:extLst>
            <a:ext uri="{FF2B5EF4-FFF2-40B4-BE49-F238E27FC236}">
              <a16:creationId xmlns:a16="http://schemas.microsoft.com/office/drawing/2014/main" id="{00000000-0008-0000-0F00-00004F010000}"/>
            </a:ext>
          </a:extLst>
        </xdr:cNvPr>
        <xdr:cNvSpPr txBox="1"/>
      </xdr:nvSpPr>
      <xdr:spPr>
        <a:xfrm>
          <a:off x="2673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108</xdr:row>
      <xdr:rowOff>118127</xdr:rowOff>
    </xdr:from>
    <xdr:ext cx="469744" cy="259045"/>
    <xdr:sp macro="" textlink="">
      <xdr:nvSpPr>
        <xdr:cNvPr id="336" name="n_3mainValue【市民会館】&#10;有形固定資産減価償却率">
          <a:extLst>
            <a:ext uri="{FF2B5EF4-FFF2-40B4-BE49-F238E27FC236}">
              <a16:creationId xmlns:a16="http://schemas.microsoft.com/office/drawing/2014/main" id="{00000000-0008-0000-0F00-000050010000}"/>
            </a:ext>
          </a:extLst>
        </xdr:cNvPr>
        <xdr:cNvSpPr txBox="1"/>
      </xdr:nvSpPr>
      <xdr:spPr>
        <a:xfrm>
          <a:off x="1784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108</xdr:row>
      <xdr:rowOff>118127</xdr:rowOff>
    </xdr:from>
    <xdr:ext cx="469744" cy="259045"/>
    <xdr:sp macro="" textlink="">
      <xdr:nvSpPr>
        <xdr:cNvPr id="337" name="n_4mainValue【市民会館】&#10;有形固定資産減価償却率">
          <a:extLst>
            <a:ext uri="{FF2B5EF4-FFF2-40B4-BE49-F238E27FC236}">
              <a16:creationId xmlns:a16="http://schemas.microsoft.com/office/drawing/2014/main" id="{00000000-0008-0000-0F00-000051010000}"/>
            </a:ext>
          </a:extLst>
        </xdr:cNvPr>
        <xdr:cNvSpPr txBox="1"/>
      </xdr:nvSpPr>
      <xdr:spPr>
        <a:xfrm>
          <a:off x="895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00000000-0008-0000-0F00-00006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127636</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10476865" y="1735455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362" name="【市民会館】&#10;一人当たり面積最小値テキスト">
          <a:extLst>
            <a:ext uri="{FF2B5EF4-FFF2-40B4-BE49-F238E27FC236}">
              <a16:creationId xmlns:a16="http://schemas.microsoft.com/office/drawing/2014/main" id="{00000000-0008-0000-0F00-00006A010000}"/>
            </a:ext>
          </a:extLst>
        </xdr:cNvPr>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64" name="【市民会館】&#10;一人当たり面積最大値テキスト">
          <a:extLst>
            <a:ext uri="{FF2B5EF4-FFF2-40B4-BE49-F238E27FC236}">
              <a16:creationId xmlns:a16="http://schemas.microsoft.com/office/drawing/2014/main" id="{00000000-0008-0000-0F00-00006C010000}"/>
            </a:ext>
          </a:extLst>
        </xdr:cNvPr>
        <xdr:cNvSpPr txBox="1"/>
      </xdr:nvSpPr>
      <xdr:spPr>
        <a:xfrm>
          <a:off x="105156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0388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82948</xdr:rowOff>
    </xdr:from>
    <xdr:ext cx="469744" cy="259045"/>
    <xdr:sp macro="" textlink="">
      <xdr:nvSpPr>
        <xdr:cNvPr id="366" name="【市民会館】&#10;一人当たり面積平均値テキスト">
          <a:extLst>
            <a:ext uri="{FF2B5EF4-FFF2-40B4-BE49-F238E27FC236}">
              <a16:creationId xmlns:a16="http://schemas.microsoft.com/office/drawing/2014/main" id="{00000000-0008-0000-0F00-00006E010000}"/>
            </a:ext>
          </a:extLst>
        </xdr:cNvPr>
        <xdr:cNvSpPr txBox="1"/>
      </xdr:nvSpPr>
      <xdr:spPr>
        <a:xfrm>
          <a:off x="10515600" y="18085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60071</xdr:rowOff>
    </xdr:from>
    <xdr:to>
      <xdr:col>55</xdr:col>
      <xdr:colOff>50800</xdr:colOff>
      <xdr:row>106</xdr:row>
      <xdr:rowOff>161671</xdr:rowOff>
    </xdr:to>
    <xdr:sp macro="" textlink="">
      <xdr:nvSpPr>
        <xdr:cNvPr id="367" name="フローチャート: 判断 366">
          <a:extLst>
            <a:ext uri="{FF2B5EF4-FFF2-40B4-BE49-F238E27FC236}">
              <a16:creationId xmlns:a16="http://schemas.microsoft.com/office/drawing/2014/main" id="{00000000-0008-0000-0F00-00006F010000}"/>
            </a:ext>
          </a:extLst>
        </xdr:cNvPr>
        <xdr:cNvSpPr/>
      </xdr:nvSpPr>
      <xdr:spPr>
        <a:xfrm>
          <a:off x="10426700" y="182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72262</xdr:rowOff>
    </xdr:from>
    <xdr:to>
      <xdr:col>50</xdr:col>
      <xdr:colOff>165100</xdr:colOff>
      <xdr:row>107</xdr:row>
      <xdr:rowOff>2412</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9588500" y="182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134747</xdr:rowOff>
    </xdr:from>
    <xdr:to>
      <xdr:col>46</xdr:col>
      <xdr:colOff>38100</xdr:colOff>
      <xdr:row>107</xdr:row>
      <xdr:rowOff>64897</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8699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95504</xdr:rowOff>
    </xdr:from>
    <xdr:to>
      <xdr:col>41</xdr:col>
      <xdr:colOff>101600</xdr:colOff>
      <xdr:row>107</xdr:row>
      <xdr:rowOff>25654</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7810500" y="182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81026</xdr:rowOff>
    </xdr:from>
    <xdr:to>
      <xdr:col>36</xdr:col>
      <xdr:colOff>165100</xdr:colOff>
      <xdr:row>107</xdr:row>
      <xdr:rowOff>11176</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6921500" y="182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76836</xdr:rowOff>
    </xdr:from>
    <xdr:to>
      <xdr:col>55</xdr:col>
      <xdr:colOff>50800</xdr:colOff>
      <xdr:row>109</xdr:row>
      <xdr:rowOff>6986</xdr:rowOff>
    </xdr:to>
    <xdr:sp macro="" textlink="">
      <xdr:nvSpPr>
        <xdr:cNvPr id="377" name="楕円 376">
          <a:extLst>
            <a:ext uri="{FF2B5EF4-FFF2-40B4-BE49-F238E27FC236}">
              <a16:creationId xmlns:a16="http://schemas.microsoft.com/office/drawing/2014/main" id="{00000000-0008-0000-0F00-000079010000}"/>
            </a:ext>
          </a:extLst>
        </xdr:cNvPr>
        <xdr:cNvSpPr/>
      </xdr:nvSpPr>
      <xdr:spPr>
        <a:xfrm>
          <a:off x="10426700" y="1859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163213</xdr:rowOff>
    </xdr:from>
    <xdr:ext cx="469744" cy="259045"/>
    <xdr:sp macro="" textlink="">
      <xdr:nvSpPr>
        <xdr:cNvPr id="378" name="【市民会館】&#10;一人当たり面積該当値テキスト">
          <a:extLst>
            <a:ext uri="{FF2B5EF4-FFF2-40B4-BE49-F238E27FC236}">
              <a16:creationId xmlns:a16="http://schemas.microsoft.com/office/drawing/2014/main" id="{00000000-0008-0000-0F00-00007A010000}"/>
            </a:ext>
          </a:extLst>
        </xdr:cNvPr>
        <xdr:cNvSpPr txBox="1"/>
      </xdr:nvSpPr>
      <xdr:spPr>
        <a:xfrm>
          <a:off x="10515600" y="1850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77215</xdr:rowOff>
    </xdr:from>
    <xdr:to>
      <xdr:col>50</xdr:col>
      <xdr:colOff>165100</xdr:colOff>
      <xdr:row>109</xdr:row>
      <xdr:rowOff>7365</xdr:rowOff>
    </xdr:to>
    <xdr:sp macro="" textlink="">
      <xdr:nvSpPr>
        <xdr:cNvPr id="379" name="楕円 378">
          <a:extLst>
            <a:ext uri="{FF2B5EF4-FFF2-40B4-BE49-F238E27FC236}">
              <a16:creationId xmlns:a16="http://schemas.microsoft.com/office/drawing/2014/main" id="{00000000-0008-0000-0F00-00007B010000}"/>
            </a:ext>
          </a:extLst>
        </xdr:cNvPr>
        <xdr:cNvSpPr/>
      </xdr:nvSpPr>
      <xdr:spPr>
        <a:xfrm>
          <a:off x="9588500" y="185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127636</xdr:rowOff>
    </xdr:from>
    <xdr:to>
      <xdr:col>55</xdr:col>
      <xdr:colOff>0</xdr:colOff>
      <xdr:row>108</xdr:row>
      <xdr:rowOff>128015</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flipV="1">
          <a:off x="9639300" y="18644236"/>
          <a:ext cx="8382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77978</xdr:rowOff>
    </xdr:from>
    <xdr:to>
      <xdr:col>46</xdr:col>
      <xdr:colOff>38100</xdr:colOff>
      <xdr:row>109</xdr:row>
      <xdr:rowOff>8128</xdr:rowOff>
    </xdr:to>
    <xdr:sp macro="" textlink="">
      <xdr:nvSpPr>
        <xdr:cNvPr id="381" name="楕円 380">
          <a:extLst>
            <a:ext uri="{FF2B5EF4-FFF2-40B4-BE49-F238E27FC236}">
              <a16:creationId xmlns:a16="http://schemas.microsoft.com/office/drawing/2014/main" id="{00000000-0008-0000-0F00-00007D010000}"/>
            </a:ext>
          </a:extLst>
        </xdr:cNvPr>
        <xdr:cNvSpPr/>
      </xdr:nvSpPr>
      <xdr:spPr>
        <a:xfrm>
          <a:off x="8699500" y="185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128015</xdr:rowOff>
    </xdr:from>
    <xdr:to>
      <xdr:col>50</xdr:col>
      <xdr:colOff>114300</xdr:colOff>
      <xdr:row>108</xdr:row>
      <xdr:rowOff>128778</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flipV="1">
          <a:off x="8750300" y="1864461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78360</xdr:rowOff>
    </xdr:from>
    <xdr:to>
      <xdr:col>41</xdr:col>
      <xdr:colOff>101600</xdr:colOff>
      <xdr:row>109</xdr:row>
      <xdr:rowOff>8510</xdr:rowOff>
    </xdr:to>
    <xdr:sp macro="" textlink="">
      <xdr:nvSpPr>
        <xdr:cNvPr id="383" name="楕円 382">
          <a:extLst>
            <a:ext uri="{FF2B5EF4-FFF2-40B4-BE49-F238E27FC236}">
              <a16:creationId xmlns:a16="http://schemas.microsoft.com/office/drawing/2014/main" id="{00000000-0008-0000-0F00-00007F010000}"/>
            </a:ext>
          </a:extLst>
        </xdr:cNvPr>
        <xdr:cNvSpPr/>
      </xdr:nvSpPr>
      <xdr:spPr>
        <a:xfrm>
          <a:off x="7810500" y="185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128778</xdr:rowOff>
    </xdr:from>
    <xdr:to>
      <xdr:col>45</xdr:col>
      <xdr:colOff>177800</xdr:colOff>
      <xdr:row>108</xdr:row>
      <xdr:rowOff>129160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flipV="1">
          <a:off x="7861300" y="18645378"/>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78739</xdr:rowOff>
    </xdr:from>
    <xdr:to>
      <xdr:col>36</xdr:col>
      <xdr:colOff>165100</xdr:colOff>
      <xdr:row>109</xdr:row>
      <xdr:rowOff>8889</xdr:rowOff>
    </xdr:to>
    <xdr:sp macro="" textlink="">
      <xdr:nvSpPr>
        <xdr:cNvPr id="385" name="楕円 384">
          <a:extLst>
            <a:ext uri="{FF2B5EF4-FFF2-40B4-BE49-F238E27FC236}">
              <a16:creationId xmlns:a16="http://schemas.microsoft.com/office/drawing/2014/main" id="{00000000-0008-0000-0F00-000081010000}"/>
            </a:ext>
          </a:extLst>
        </xdr:cNvPr>
        <xdr:cNvSpPr/>
      </xdr:nvSpPr>
      <xdr:spPr>
        <a:xfrm>
          <a:off x="69215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129160</xdr:rowOff>
    </xdr:from>
    <xdr:to>
      <xdr:col>41</xdr:col>
      <xdr:colOff>50800</xdr:colOff>
      <xdr:row>108</xdr:row>
      <xdr:rowOff>129539</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flipV="1">
          <a:off x="6972300" y="18645760"/>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18939</xdr:rowOff>
    </xdr:from>
    <xdr:ext cx="469744" cy="259045"/>
    <xdr:sp macro="" textlink="">
      <xdr:nvSpPr>
        <xdr:cNvPr id="387" name="n_1aveValue【市民会館】&#10;一人当たり面積">
          <a:extLst>
            <a:ext uri="{FF2B5EF4-FFF2-40B4-BE49-F238E27FC236}">
              <a16:creationId xmlns:a16="http://schemas.microsoft.com/office/drawing/2014/main" id="{00000000-0008-0000-0F00-000083010000}"/>
            </a:ext>
          </a:extLst>
        </xdr:cNvPr>
        <xdr:cNvSpPr txBox="1"/>
      </xdr:nvSpPr>
      <xdr:spPr>
        <a:xfrm>
          <a:off x="9391727" y="1802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81424</xdr:rowOff>
    </xdr:from>
    <xdr:ext cx="469744" cy="259045"/>
    <xdr:sp macro="" textlink="">
      <xdr:nvSpPr>
        <xdr:cNvPr id="388" name="n_2aveValue【市民会館】&#10;一人当たり面積">
          <a:extLst>
            <a:ext uri="{FF2B5EF4-FFF2-40B4-BE49-F238E27FC236}">
              <a16:creationId xmlns:a16="http://schemas.microsoft.com/office/drawing/2014/main" id="{00000000-0008-0000-0F00-000084010000}"/>
            </a:ext>
          </a:extLst>
        </xdr:cNvPr>
        <xdr:cNvSpPr txBox="1"/>
      </xdr:nvSpPr>
      <xdr:spPr>
        <a:xfrm>
          <a:off x="8515427" y="180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42181</xdr:rowOff>
    </xdr:from>
    <xdr:ext cx="469744" cy="259045"/>
    <xdr:sp macro="" textlink="">
      <xdr:nvSpPr>
        <xdr:cNvPr id="389" name="n_3aveValue【市民会館】&#10;一人当たり面積">
          <a:extLst>
            <a:ext uri="{FF2B5EF4-FFF2-40B4-BE49-F238E27FC236}">
              <a16:creationId xmlns:a16="http://schemas.microsoft.com/office/drawing/2014/main" id="{00000000-0008-0000-0F00-000085010000}"/>
            </a:ext>
          </a:extLst>
        </xdr:cNvPr>
        <xdr:cNvSpPr txBox="1"/>
      </xdr:nvSpPr>
      <xdr:spPr>
        <a:xfrm>
          <a:off x="7626427" y="1804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27703</xdr:rowOff>
    </xdr:from>
    <xdr:ext cx="469744" cy="259045"/>
    <xdr:sp macro="" textlink="">
      <xdr:nvSpPr>
        <xdr:cNvPr id="390" name="n_4aveValue【市民会館】&#10;一人当たり面積">
          <a:extLst>
            <a:ext uri="{FF2B5EF4-FFF2-40B4-BE49-F238E27FC236}">
              <a16:creationId xmlns:a16="http://schemas.microsoft.com/office/drawing/2014/main" id="{00000000-0008-0000-0F00-000086010000}"/>
            </a:ext>
          </a:extLst>
        </xdr:cNvPr>
        <xdr:cNvSpPr txBox="1"/>
      </xdr:nvSpPr>
      <xdr:spPr>
        <a:xfrm>
          <a:off x="6737427" y="1802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169942</xdr:rowOff>
    </xdr:from>
    <xdr:ext cx="469744" cy="259045"/>
    <xdr:sp macro="" textlink="">
      <xdr:nvSpPr>
        <xdr:cNvPr id="391" name="n_1mainValue【市民会館】&#10;一人当たり面積">
          <a:extLst>
            <a:ext uri="{FF2B5EF4-FFF2-40B4-BE49-F238E27FC236}">
              <a16:creationId xmlns:a16="http://schemas.microsoft.com/office/drawing/2014/main" id="{00000000-0008-0000-0F00-000087010000}"/>
            </a:ext>
          </a:extLst>
        </xdr:cNvPr>
        <xdr:cNvSpPr txBox="1"/>
      </xdr:nvSpPr>
      <xdr:spPr>
        <a:xfrm>
          <a:off x="9391727" y="1868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170705</xdr:rowOff>
    </xdr:from>
    <xdr:ext cx="469744" cy="259045"/>
    <xdr:sp macro="" textlink="">
      <xdr:nvSpPr>
        <xdr:cNvPr id="392" name="n_2mainValue【市民会館】&#10;一人当たり面積">
          <a:extLst>
            <a:ext uri="{FF2B5EF4-FFF2-40B4-BE49-F238E27FC236}">
              <a16:creationId xmlns:a16="http://schemas.microsoft.com/office/drawing/2014/main" id="{00000000-0008-0000-0F00-000088010000}"/>
            </a:ext>
          </a:extLst>
        </xdr:cNvPr>
        <xdr:cNvSpPr txBox="1"/>
      </xdr:nvSpPr>
      <xdr:spPr>
        <a:xfrm>
          <a:off x="8515427" y="1868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171087</xdr:rowOff>
    </xdr:from>
    <xdr:ext cx="469744" cy="259045"/>
    <xdr:sp macro="" textlink="">
      <xdr:nvSpPr>
        <xdr:cNvPr id="393" name="n_3mainValue【市民会館】&#10;一人当たり面積">
          <a:extLst>
            <a:ext uri="{FF2B5EF4-FFF2-40B4-BE49-F238E27FC236}">
              <a16:creationId xmlns:a16="http://schemas.microsoft.com/office/drawing/2014/main" id="{00000000-0008-0000-0F00-000089010000}"/>
            </a:ext>
          </a:extLst>
        </xdr:cNvPr>
        <xdr:cNvSpPr txBox="1"/>
      </xdr:nvSpPr>
      <xdr:spPr>
        <a:xfrm>
          <a:off x="7626427" y="1868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109</xdr:row>
      <xdr:rowOff>16</xdr:rowOff>
    </xdr:from>
    <xdr:ext cx="469744" cy="259045"/>
    <xdr:sp macro="" textlink="">
      <xdr:nvSpPr>
        <xdr:cNvPr id="394" name="n_4mainValue【市民会館】&#10;一人当たり面積">
          <a:extLst>
            <a:ext uri="{FF2B5EF4-FFF2-40B4-BE49-F238E27FC236}">
              <a16:creationId xmlns:a16="http://schemas.microsoft.com/office/drawing/2014/main" id="{00000000-0008-0000-0F00-00008A010000}"/>
            </a:ext>
          </a:extLst>
        </xdr:cNvPr>
        <xdr:cNvSpPr txBox="1"/>
      </xdr:nvSpPr>
      <xdr:spPr>
        <a:xfrm>
          <a:off x="6737427"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00000000-0008-0000-0F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flipV="1">
          <a:off x="16318864" y="5761808"/>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00000000-0008-0000-0F00-0000A5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00000000-0008-0000-0F00-0000A7010000}"/>
            </a:ext>
          </a:extLst>
        </xdr:cNvPr>
        <xdr:cNvSpPr txBox="1"/>
      </xdr:nvSpPr>
      <xdr:spPr>
        <a:xfrm>
          <a:off x="16357600" y="553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6230600" y="576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60977</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00000000-0008-0000-0F00-0000A9010000}"/>
            </a:ext>
          </a:extLst>
        </xdr:cNvPr>
        <xdr:cNvSpPr txBox="1"/>
      </xdr:nvSpPr>
      <xdr:spPr>
        <a:xfrm>
          <a:off x="16357600" y="657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5430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3652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62687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156046</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00000000-0008-0000-0F00-0000B5010000}"/>
            </a:ext>
          </a:extLst>
        </xdr:cNvPr>
        <xdr:cNvSpPr txBox="1"/>
      </xdr:nvSpPr>
      <xdr:spPr>
        <a:xfrm>
          <a:off x="16357600" y="632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89081</xdr:rowOff>
    </xdr:from>
    <xdr:to>
      <xdr:col>81</xdr:col>
      <xdr:colOff>101600</xdr:colOff>
      <xdr:row>38</xdr:row>
      <xdr:rowOff>19231</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5430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139881</xdr:rowOff>
    </xdr:from>
    <xdr:to>
      <xdr:col>85</xdr:col>
      <xdr:colOff>127000</xdr:colOff>
      <xdr:row>38</xdr:row>
      <xdr:rowOff>12519</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5481300" y="648353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44994</xdr:rowOff>
    </xdr:from>
    <xdr:to>
      <xdr:col>76</xdr:col>
      <xdr:colOff>165100</xdr:colOff>
      <xdr:row>37</xdr:row>
      <xdr:rowOff>146594</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4541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95794</xdr:rowOff>
    </xdr:from>
    <xdr:to>
      <xdr:col>81</xdr:col>
      <xdr:colOff>50800</xdr:colOff>
      <xdr:row>37</xdr:row>
      <xdr:rowOff>139881</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4592300" y="64394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2540</xdr:rowOff>
    </xdr:from>
    <xdr:to>
      <xdr:col>72</xdr:col>
      <xdr:colOff>38100</xdr:colOff>
      <xdr:row>37</xdr:row>
      <xdr:rowOff>104140</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3652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53340</xdr:rowOff>
    </xdr:from>
    <xdr:to>
      <xdr:col>76</xdr:col>
      <xdr:colOff>114300</xdr:colOff>
      <xdr:row>37</xdr:row>
      <xdr:rowOff>95794</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3703300" y="639699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85816</xdr:rowOff>
    </xdr:from>
    <xdr:to>
      <xdr:col>67</xdr:col>
      <xdr:colOff>101600</xdr:colOff>
      <xdr:row>37</xdr:row>
      <xdr:rowOff>15966</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12763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136616</xdr:rowOff>
    </xdr:from>
    <xdr:to>
      <xdr:col>71</xdr:col>
      <xdr:colOff>177800</xdr:colOff>
      <xdr:row>37</xdr:row>
      <xdr:rowOff>53340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814300" y="630881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111596</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52660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123026</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3500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2611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35758</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52660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163121</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4389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32493</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00000000-0008-0000-0F00-0000C5010000}"/>
            </a:ext>
          </a:extLst>
        </xdr:cNvPr>
        <xdr:cNvSpPr txBox="1"/>
      </xdr:nvSpPr>
      <xdr:spPr>
        <a:xfrm>
          <a:off x="12611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00000000-0008-0000-0F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flipV="1">
          <a:off x="22160864" y="5776984"/>
          <a:ext cx="0" cy="138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476" name="【一般廃棄物処理施設】&#10;一人当たり有形固定資産（償却資産）額最小値テキスト">
          <a:extLst>
            <a:ext uri="{FF2B5EF4-FFF2-40B4-BE49-F238E27FC236}">
              <a16:creationId xmlns:a16="http://schemas.microsoft.com/office/drawing/2014/main" id="{00000000-0008-0000-0F00-0000DC010000}"/>
            </a:ext>
          </a:extLst>
        </xdr:cNvPr>
        <xdr:cNvSpPr txBox="1"/>
      </xdr:nvSpPr>
      <xdr:spPr>
        <a:xfrm>
          <a:off x="22199600" y="716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22072600" y="716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478" name="【一般廃棄物処理施設】&#10;一人当たり有形固定資産（償却資産）額最大値テキスト">
          <a:extLst>
            <a:ext uri="{FF2B5EF4-FFF2-40B4-BE49-F238E27FC236}">
              <a16:creationId xmlns:a16="http://schemas.microsoft.com/office/drawing/2014/main" id="{00000000-0008-0000-0F00-0000DE010000}"/>
            </a:ext>
          </a:extLst>
        </xdr:cNvPr>
        <xdr:cNvSpPr txBox="1"/>
      </xdr:nvSpPr>
      <xdr:spPr>
        <a:xfrm>
          <a:off x="22199600" y="5552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22072600" y="57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61506</xdr:rowOff>
    </xdr:from>
    <xdr:ext cx="599010" cy="259045"/>
    <xdr:sp macro="" textlink="">
      <xdr:nvSpPr>
        <xdr:cNvPr id="480" name="【一般廃棄物処理施設】&#10;一人当たり有形固定資産（償却資産）額平均値テキスト">
          <a:extLst>
            <a:ext uri="{FF2B5EF4-FFF2-40B4-BE49-F238E27FC236}">
              <a16:creationId xmlns:a16="http://schemas.microsoft.com/office/drawing/2014/main" id="{00000000-0008-0000-0F00-0000E0010000}"/>
            </a:ext>
          </a:extLst>
        </xdr:cNvPr>
        <xdr:cNvSpPr txBox="1"/>
      </xdr:nvSpPr>
      <xdr:spPr>
        <a:xfrm>
          <a:off x="22199600" y="6919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22110700" y="69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21272500" y="69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20383500" y="696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9494500" y="69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8605500" y="697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60992</xdr:rowOff>
    </xdr:from>
    <xdr:to>
      <xdr:col>116</xdr:col>
      <xdr:colOff>114300</xdr:colOff>
      <xdr:row>40</xdr:row>
      <xdr:rowOff>162592</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22110700" y="69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83869</xdr:rowOff>
    </xdr:from>
    <xdr:ext cx="599010" cy="259045"/>
    <xdr:sp macro="" textlink="">
      <xdr:nvSpPr>
        <xdr:cNvPr id="492" name="【一般廃棄物処理施設】&#10;一人当たり有形固定資産（償却資産）額該当値テキスト">
          <a:extLst>
            <a:ext uri="{FF2B5EF4-FFF2-40B4-BE49-F238E27FC236}">
              <a16:creationId xmlns:a16="http://schemas.microsoft.com/office/drawing/2014/main" id="{00000000-0008-0000-0F00-0000EC010000}"/>
            </a:ext>
          </a:extLst>
        </xdr:cNvPr>
        <xdr:cNvSpPr txBox="1"/>
      </xdr:nvSpPr>
      <xdr:spPr>
        <a:xfrm>
          <a:off x="22199600" y="677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75739</xdr:rowOff>
    </xdr:from>
    <xdr:to>
      <xdr:col>112</xdr:col>
      <xdr:colOff>38100</xdr:colOff>
      <xdr:row>41</xdr:row>
      <xdr:rowOff>5889</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21272500" y="693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111792</xdr:rowOff>
    </xdr:from>
    <xdr:to>
      <xdr:col>116</xdr:col>
      <xdr:colOff>63500</xdr:colOff>
      <xdr:row>40</xdr:row>
      <xdr:rowOff>126539</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flipV="1">
          <a:off x="21323300" y="6969792"/>
          <a:ext cx="838200" cy="1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81868</xdr:rowOff>
    </xdr:from>
    <xdr:to>
      <xdr:col>107</xdr:col>
      <xdr:colOff>101600</xdr:colOff>
      <xdr:row>41</xdr:row>
      <xdr:rowOff>12018</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20383500" y="693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126539</xdr:rowOff>
    </xdr:from>
    <xdr:to>
      <xdr:col>111</xdr:col>
      <xdr:colOff>177800</xdr:colOff>
      <xdr:row>40</xdr:row>
      <xdr:rowOff>132668</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20434300" y="6984539"/>
          <a:ext cx="889000" cy="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83643</xdr:rowOff>
    </xdr:from>
    <xdr:to>
      <xdr:col>102</xdr:col>
      <xdr:colOff>165100</xdr:colOff>
      <xdr:row>41</xdr:row>
      <xdr:rowOff>13793</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19494500" y="69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132668</xdr:rowOff>
    </xdr:from>
    <xdr:to>
      <xdr:col>107</xdr:col>
      <xdr:colOff>50800</xdr:colOff>
      <xdr:row>40</xdr:row>
      <xdr:rowOff>134443</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flipV="1">
          <a:off x="19545300" y="6990668"/>
          <a:ext cx="8890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109232</xdr:rowOff>
    </xdr:from>
    <xdr:to>
      <xdr:col>98</xdr:col>
      <xdr:colOff>38100</xdr:colOff>
      <xdr:row>41</xdr:row>
      <xdr:rowOff>39382</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18605500" y="69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134443</xdr:rowOff>
    </xdr:from>
    <xdr:to>
      <xdr:col>102</xdr:col>
      <xdr:colOff>114300</xdr:colOff>
      <xdr:row>40</xdr:row>
      <xdr:rowOff>160032</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flipV="1">
          <a:off x="18656300" y="6992443"/>
          <a:ext cx="889000" cy="2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14433</xdr:rowOff>
    </xdr:from>
    <xdr:ext cx="599010" cy="259045"/>
    <xdr:sp macro="" textlink="">
      <xdr:nvSpPr>
        <xdr:cNvPr id="501" name="n_1ave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21011095" y="704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32066</xdr:rowOff>
    </xdr:from>
    <xdr:ext cx="599010" cy="259045"/>
    <xdr:sp macro="" textlink="">
      <xdr:nvSpPr>
        <xdr:cNvPr id="502" name="n_2ave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20134795" y="706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31287</xdr:rowOff>
    </xdr:from>
    <xdr:ext cx="599010" cy="259045"/>
    <xdr:sp macro="" textlink="">
      <xdr:nvSpPr>
        <xdr:cNvPr id="503" name="n_3ave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19245795" y="706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37883</xdr:rowOff>
    </xdr:from>
    <xdr:ext cx="599010" cy="259045"/>
    <xdr:sp macro="" textlink="">
      <xdr:nvSpPr>
        <xdr:cNvPr id="504" name="n_4ave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18356795" y="706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22416</xdr:rowOff>
    </xdr:from>
    <xdr:ext cx="599010" cy="259045"/>
    <xdr:sp macro="" textlink="">
      <xdr:nvSpPr>
        <xdr:cNvPr id="505" name="n_1main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21011095" y="670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28545</xdr:rowOff>
    </xdr:from>
    <xdr:ext cx="599010" cy="259045"/>
    <xdr:sp macro="" textlink="">
      <xdr:nvSpPr>
        <xdr:cNvPr id="506" name="n_2main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20134795" y="671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30320</xdr:rowOff>
    </xdr:from>
    <xdr:ext cx="599010" cy="259045"/>
    <xdr:sp macro="" textlink="">
      <xdr:nvSpPr>
        <xdr:cNvPr id="507" name="n_3main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19245795" y="671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55909</xdr:rowOff>
    </xdr:from>
    <xdr:ext cx="599010" cy="259045"/>
    <xdr:sp macro="" textlink="">
      <xdr:nvSpPr>
        <xdr:cNvPr id="508" name="n_4mainValue【一般廃棄物処理施設】&#10;一人当たり有形固定資産（償却資産）額">
          <a:extLst>
            <a:ext uri="{FF2B5EF4-FFF2-40B4-BE49-F238E27FC236}">
              <a16:creationId xmlns:a16="http://schemas.microsoft.com/office/drawing/2014/main" id="{00000000-0008-0000-0F00-0000FC010000}"/>
            </a:ext>
          </a:extLst>
        </xdr:cNvPr>
        <xdr:cNvSpPr txBox="1"/>
      </xdr:nvSpPr>
      <xdr:spPr>
        <a:xfrm>
          <a:off x="18356795" y="67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00000000-0008-0000-0F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5" name="【保健センター・保健所】&#10;有形固定資産減価償却率最小値テキスト">
          <a:extLst>
            <a:ext uri="{FF2B5EF4-FFF2-40B4-BE49-F238E27FC236}">
              <a16:creationId xmlns:a16="http://schemas.microsoft.com/office/drawing/2014/main" id="{00000000-0008-0000-0F00-000017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7" name="【保健センター・保健所】&#10;有形固定資産減価償却率最大値テキスト">
          <a:extLst>
            <a:ext uri="{FF2B5EF4-FFF2-40B4-BE49-F238E27FC236}">
              <a16:creationId xmlns:a16="http://schemas.microsoft.com/office/drawing/2014/main" id="{00000000-0008-0000-0F00-000019020000}"/>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19430</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00000000-0008-0000-0F00-00001B020000}"/>
            </a:ext>
          </a:extLst>
        </xdr:cNvPr>
        <xdr:cNvSpPr txBox="1"/>
      </xdr:nvSpPr>
      <xdr:spPr>
        <a:xfrm>
          <a:off x="16357600" y="10134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62687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123916</xdr:rowOff>
    </xdr:from>
    <xdr:to>
      <xdr:col>67</xdr:col>
      <xdr:colOff>101600</xdr:colOff>
      <xdr:row>60</xdr:row>
      <xdr:rowOff>54066</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2763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55335</xdr:rowOff>
    </xdr:from>
    <xdr:to>
      <xdr:col>85</xdr:col>
      <xdr:colOff>177800</xdr:colOff>
      <xdr:row>64</xdr:row>
      <xdr:rowOff>156935</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6268700" y="110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141712</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00000000-0008-0000-0F00-000027020000}"/>
            </a:ext>
          </a:extLst>
        </xdr:cNvPr>
        <xdr:cNvSpPr txBox="1"/>
      </xdr:nvSpPr>
      <xdr:spPr>
        <a:xfrm>
          <a:off x="16357600" y="1094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53703</xdr:rowOff>
    </xdr:from>
    <xdr:to>
      <xdr:col>81</xdr:col>
      <xdr:colOff>101600</xdr:colOff>
      <xdr:row>64</xdr:row>
      <xdr:rowOff>155303</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5430500" y="110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104503</xdr:rowOff>
    </xdr:from>
    <xdr:to>
      <xdr:col>85</xdr:col>
      <xdr:colOff>127000</xdr:colOff>
      <xdr:row>64</xdr:row>
      <xdr:rowOff>106135</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5481300" y="11077303"/>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52070</xdr:rowOff>
    </xdr:from>
    <xdr:to>
      <xdr:col>76</xdr:col>
      <xdr:colOff>165100</xdr:colOff>
      <xdr:row>64</xdr:row>
      <xdr:rowOff>153670</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4541500" y="110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102870</xdr:rowOff>
    </xdr:from>
    <xdr:to>
      <xdr:col>81</xdr:col>
      <xdr:colOff>50800</xdr:colOff>
      <xdr:row>64</xdr:row>
      <xdr:rowOff>104503</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4592300" y="1107567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94524</xdr:rowOff>
    </xdr:from>
    <xdr:to>
      <xdr:col>72</xdr:col>
      <xdr:colOff>38100</xdr:colOff>
      <xdr:row>64</xdr:row>
      <xdr:rowOff>24674</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3652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145324</xdr:rowOff>
    </xdr:from>
    <xdr:to>
      <xdr:col>76</xdr:col>
      <xdr:colOff>114300</xdr:colOff>
      <xdr:row>64</xdr:row>
      <xdr:rowOff>102870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3703300" y="10946674"/>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27577</xdr:rowOff>
    </xdr:from>
    <xdr:to>
      <xdr:col>67</xdr:col>
      <xdr:colOff>101600</xdr:colOff>
      <xdr:row>63</xdr:row>
      <xdr:rowOff>129177</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27635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78377</xdr:rowOff>
    </xdr:from>
    <xdr:to>
      <xdr:col>71</xdr:col>
      <xdr:colOff>177800</xdr:colOff>
      <xdr:row>63</xdr:row>
      <xdr:rowOff>145324</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2814300" y="10879727"/>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70593</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2611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146430</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5266044" y="1111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144797</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4389744"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15801</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3500744" y="1098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120304</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00000000-0008-0000-0F00-000037020000}"/>
            </a:ext>
          </a:extLst>
        </xdr:cNvPr>
        <xdr:cNvSpPr txBox="1"/>
      </xdr:nvSpPr>
      <xdr:spPr>
        <a:xfrm>
          <a:off x="12611744" y="1092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a:extLst>
            <a:ext uri="{FF2B5EF4-FFF2-40B4-BE49-F238E27FC236}">
              <a16:creationId xmlns:a16="http://schemas.microsoft.com/office/drawing/2014/main" id="{00000000-0008-0000-0F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22160864" y="9601771"/>
          <a:ext cx="0" cy="124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588" name="【保健センター・保健所】&#10;一人当たり面積最小値テキスト">
          <a:extLst>
            <a:ext uri="{FF2B5EF4-FFF2-40B4-BE49-F238E27FC236}">
              <a16:creationId xmlns:a16="http://schemas.microsoft.com/office/drawing/2014/main" id="{00000000-0008-0000-0F00-00004C020000}"/>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590" name="【保健センター・保健所】&#10;一人当たり面積最大値テキスト">
          <a:extLst>
            <a:ext uri="{FF2B5EF4-FFF2-40B4-BE49-F238E27FC236}">
              <a16:creationId xmlns:a16="http://schemas.microsoft.com/office/drawing/2014/main" id="{00000000-0008-0000-0F00-00004E020000}"/>
            </a:ext>
          </a:extLst>
        </xdr:cNvPr>
        <xdr:cNvSpPr txBox="1"/>
      </xdr:nvSpPr>
      <xdr:spPr>
        <a:xfrm>
          <a:off x="22199600" y="93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22072600" y="960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105808</xdr:rowOff>
    </xdr:from>
    <xdr:ext cx="469744" cy="259045"/>
    <xdr:sp macro="" textlink="">
      <xdr:nvSpPr>
        <xdr:cNvPr id="592" name="【保健センター・保健所】&#10;一人当たり面積平均値テキスト">
          <a:extLst>
            <a:ext uri="{FF2B5EF4-FFF2-40B4-BE49-F238E27FC236}">
              <a16:creationId xmlns:a16="http://schemas.microsoft.com/office/drawing/2014/main" id="{00000000-0008-0000-0F00-000050020000}"/>
            </a:ext>
          </a:extLst>
        </xdr:cNvPr>
        <xdr:cNvSpPr txBox="1"/>
      </xdr:nvSpPr>
      <xdr:spPr>
        <a:xfrm>
          <a:off x="22199600" y="10392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593" name="フローチャート: 判断 592">
          <a:extLst>
            <a:ext uri="{FF2B5EF4-FFF2-40B4-BE49-F238E27FC236}">
              <a16:creationId xmlns:a16="http://schemas.microsoft.com/office/drawing/2014/main" id="{00000000-0008-0000-0F00-000051020000}"/>
            </a:ext>
          </a:extLst>
        </xdr:cNvPr>
        <xdr:cNvSpPr/>
      </xdr:nvSpPr>
      <xdr:spPr>
        <a:xfrm>
          <a:off x="22110700" y="10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21272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20383500" y="10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134938</xdr:rowOff>
    </xdr:from>
    <xdr:to>
      <xdr:col>102</xdr:col>
      <xdr:colOff>165100</xdr:colOff>
      <xdr:row>62</xdr:row>
      <xdr:rowOff>65088</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194945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603" name="楕円 602">
          <a:extLst>
            <a:ext uri="{FF2B5EF4-FFF2-40B4-BE49-F238E27FC236}">
              <a16:creationId xmlns:a16="http://schemas.microsoft.com/office/drawing/2014/main" id="{00000000-0008-0000-0F00-00005B020000}"/>
            </a:ext>
          </a:extLst>
        </xdr:cNvPr>
        <xdr:cNvSpPr/>
      </xdr:nvSpPr>
      <xdr:spPr>
        <a:xfrm>
          <a:off x="221107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140225</xdr:rowOff>
    </xdr:from>
    <xdr:ext cx="469744" cy="259045"/>
    <xdr:sp macro="" textlink="">
      <xdr:nvSpPr>
        <xdr:cNvPr id="604" name="【保健センター・保健所】&#10;一人当たり面積該当値テキスト">
          <a:extLst>
            <a:ext uri="{FF2B5EF4-FFF2-40B4-BE49-F238E27FC236}">
              <a16:creationId xmlns:a16="http://schemas.microsoft.com/office/drawing/2014/main" id="{00000000-0008-0000-0F00-00005C020000}"/>
            </a:ext>
          </a:extLst>
        </xdr:cNvPr>
        <xdr:cNvSpPr txBox="1"/>
      </xdr:nvSpPr>
      <xdr:spPr>
        <a:xfrm>
          <a:off x="22199600" y="105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605" name="楕円 604">
          <a:extLst>
            <a:ext uri="{FF2B5EF4-FFF2-40B4-BE49-F238E27FC236}">
              <a16:creationId xmlns:a16="http://schemas.microsoft.com/office/drawing/2014/main" id="{00000000-0008-0000-0F00-00005D020000}"/>
            </a:ext>
          </a:extLst>
        </xdr:cNvPr>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41148</xdr:rowOff>
    </xdr:from>
    <xdr:to>
      <xdr:col>116</xdr:col>
      <xdr:colOff>63500</xdr:colOff>
      <xdr:row>62</xdr:row>
      <xdr:rowOff>45720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flipV="1">
          <a:off x="21323300" y="10671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170370</xdr:rowOff>
    </xdr:from>
    <xdr:to>
      <xdr:col>107</xdr:col>
      <xdr:colOff>101600</xdr:colOff>
      <xdr:row>62</xdr:row>
      <xdr:rowOff>100520</xdr:rowOff>
    </xdr:to>
    <xdr:sp macro="" textlink="">
      <xdr:nvSpPr>
        <xdr:cNvPr id="607" name="楕円 606">
          <a:extLst>
            <a:ext uri="{FF2B5EF4-FFF2-40B4-BE49-F238E27FC236}">
              <a16:creationId xmlns:a16="http://schemas.microsoft.com/office/drawing/2014/main" id="{00000000-0008-0000-0F00-00005F020000}"/>
            </a:ext>
          </a:extLst>
        </xdr:cNvPr>
        <xdr:cNvSpPr/>
      </xdr:nvSpPr>
      <xdr:spPr>
        <a:xfrm>
          <a:off x="20383500" y="106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49720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flipV="1">
          <a:off x="20434300" y="10675620"/>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1778</xdr:rowOff>
    </xdr:from>
    <xdr:to>
      <xdr:col>102</xdr:col>
      <xdr:colOff>165100</xdr:colOff>
      <xdr:row>62</xdr:row>
      <xdr:rowOff>103378</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19494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49720</xdr:rowOff>
    </xdr:from>
    <xdr:to>
      <xdr:col>107</xdr:col>
      <xdr:colOff>50800</xdr:colOff>
      <xdr:row>62</xdr:row>
      <xdr:rowOff>52578</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flipV="1">
          <a:off x="19545300" y="1067962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5779</xdr:rowOff>
    </xdr:from>
    <xdr:to>
      <xdr:col>98</xdr:col>
      <xdr:colOff>38100</xdr:colOff>
      <xdr:row>62</xdr:row>
      <xdr:rowOff>107379</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18605500" y="106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52578</xdr:rowOff>
    </xdr:from>
    <xdr:to>
      <xdr:col>102</xdr:col>
      <xdr:colOff>114300</xdr:colOff>
      <xdr:row>62</xdr:row>
      <xdr:rowOff>56579</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flipV="1">
          <a:off x="18656300" y="10682478"/>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39323</xdr:rowOff>
    </xdr:from>
    <xdr:ext cx="469744" cy="259045"/>
    <xdr:sp macro="" textlink="">
      <xdr:nvSpPr>
        <xdr:cNvPr id="613" name="n_1aveValue【保健センター・保健所】&#10;一人当たり面積">
          <a:extLst>
            <a:ext uri="{FF2B5EF4-FFF2-40B4-BE49-F238E27FC236}">
              <a16:creationId xmlns:a16="http://schemas.microsoft.com/office/drawing/2014/main" id="{00000000-0008-0000-0F00-000065020000}"/>
            </a:ext>
          </a:extLst>
        </xdr:cNvPr>
        <xdr:cNvSpPr txBox="1"/>
      </xdr:nvSpPr>
      <xdr:spPr>
        <a:xfrm>
          <a:off x="210757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57611</xdr:rowOff>
    </xdr:from>
    <xdr:ext cx="469744" cy="259045"/>
    <xdr:sp macro="" textlink="">
      <xdr:nvSpPr>
        <xdr:cNvPr id="614" name="n_2aveValue【保健センター・保健所】&#10;一人当たり面積">
          <a:extLst>
            <a:ext uri="{FF2B5EF4-FFF2-40B4-BE49-F238E27FC236}">
              <a16:creationId xmlns:a16="http://schemas.microsoft.com/office/drawing/2014/main" id="{00000000-0008-0000-0F00-000066020000}"/>
            </a:ext>
          </a:extLst>
        </xdr:cNvPr>
        <xdr:cNvSpPr txBox="1"/>
      </xdr:nvSpPr>
      <xdr:spPr>
        <a:xfrm>
          <a:off x="20199427" y="103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81615</xdr:rowOff>
    </xdr:from>
    <xdr:ext cx="469744" cy="259045"/>
    <xdr:sp macro="" textlink="">
      <xdr:nvSpPr>
        <xdr:cNvPr id="615" name="n_3aveValue【保健センター・保健所】&#10;一人当たり面積">
          <a:extLst>
            <a:ext uri="{FF2B5EF4-FFF2-40B4-BE49-F238E27FC236}">
              <a16:creationId xmlns:a16="http://schemas.microsoft.com/office/drawing/2014/main" id="{00000000-0008-0000-0F00-000067020000}"/>
            </a:ext>
          </a:extLst>
        </xdr:cNvPr>
        <xdr:cNvSpPr txBox="1"/>
      </xdr:nvSpPr>
      <xdr:spPr>
        <a:xfrm>
          <a:off x="19310427" y="1036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616" name="n_4aveValue【保健センター・保健所】&#10;一人当たり面積">
          <a:extLst>
            <a:ext uri="{FF2B5EF4-FFF2-40B4-BE49-F238E27FC236}">
              <a16:creationId xmlns:a16="http://schemas.microsoft.com/office/drawing/2014/main" id="{00000000-0008-0000-0F00-000068020000}"/>
            </a:ext>
          </a:extLst>
        </xdr:cNvPr>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87647</xdr:rowOff>
    </xdr:from>
    <xdr:ext cx="469744" cy="259045"/>
    <xdr:sp macro="" textlink="">
      <xdr:nvSpPr>
        <xdr:cNvPr id="617" name="n_1mainValue【保健センター・保健所】&#10;一人当たり面積">
          <a:extLst>
            <a:ext uri="{FF2B5EF4-FFF2-40B4-BE49-F238E27FC236}">
              <a16:creationId xmlns:a16="http://schemas.microsoft.com/office/drawing/2014/main" id="{00000000-0008-0000-0F00-000069020000}"/>
            </a:ext>
          </a:extLst>
        </xdr:cNvPr>
        <xdr:cNvSpPr txBox="1"/>
      </xdr:nvSpPr>
      <xdr:spPr>
        <a:xfrm>
          <a:off x="21075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91647</xdr:rowOff>
    </xdr:from>
    <xdr:ext cx="469744" cy="259045"/>
    <xdr:sp macro="" textlink="">
      <xdr:nvSpPr>
        <xdr:cNvPr id="618" name="n_2mainValue【保健センター・保健所】&#10;一人当たり面積">
          <a:extLst>
            <a:ext uri="{FF2B5EF4-FFF2-40B4-BE49-F238E27FC236}">
              <a16:creationId xmlns:a16="http://schemas.microsoft.com/office/drawing/2014/main" id="{00000000-0008-0000-0F00-00006A020000}"/>
            </a:ext>
          </a:extLst>
        </xdr:cNvPr>
        <xdr:cNvSpPr txBox="1"/>
      </xdr:nvSpPr>
      <xdr:spPr>
        <a:xfrm>
          <a:off x="20199427" y="1072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94505</xdr:rowOff>
    </xdr:from>
    <xdr:ext cx="469744" cy="259045"/>
    <xdr:sp macro="" textlink="">
      <xdr:nvSpPr>
        <xdr:cNvPr id="619" name="n_3mainValue【保健センター・保健所】&#10;一人当たり面積">
          <a:extLst>
            <a:ext uri="{FF2B5EF4-FFF2-40B4-BE49-F238E27FC236}">
              <a16:creationId xmlns:a16="http://schemas.microsoft.com/office/drawing/2014/main" id="{00000000-0008-0000-0F00-00006B020000}"/>
            </a:ext>
          </a:extLst>
        </xdr:cNvPr>
        <xdr:cNvSpPr txBox="1"/>
      </xdr:nvSpPr>
      <xdr:spPr>
        <a:xfrm>
          <a:off x="19310427" y="1072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98506</xdr:rowOff>
    </xdr:from>
    <xdr:ext cx="469744" cy="259045"/>
    <xdr:sp macro="" textlink="">
      <xdr:nvSpPr>
        <xdr:cNvPr id="620" name="n_4mainValue【保健センター・保健所】&#10;一人当たり面積">
          <a:extLst>
            <a:ext uri="{FF2B5EF4-FFF2-40B4-BE49-F238E27FC236}">
              <a16:creationId xmlns:a16="http://schemas.microsoft.com/office/drawing/2014/main" id="{00000000-0008-0000-0F00-00006C020000}"/>
            </a:ext>
          </a:extLst>
        </xdr:cNvPr>
        <xdr:cNvSpPr txBox="1"/>
      </xdr:nvSpPr>
      <xdr:spPr>
        <a:xfrm>
          <a:off x="18421427" y="1072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a:extLst>
            <a:ext uri="{FF2B5EF4-FFF2-40B4-BE49-F238E27FC236}">
              <a16:creationId xmlns:a16="http://schemas.microsoft.com/office/drawing/2014/main" id="{00000000-0008-0000-0F00-00008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消防施設】&#10;有形固定資産減価償却率最小値テキスト">
          <a:extLst>
            <a:ext uri="{FF2B5EF4-FFF2-40B4-BE49-F238E27FC236}">
              <a16:creationId xmlns:a16="http://schemas.microsoft.com/office/drawing/2014/main" id="{00000000-0008-0000-0F00-000087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649" name="【消防施設】&#10;有形固定資産減価償却率最大値テキスト">
          <a:extLst>
            <a:ext uri="{FF2B5EF4-FFF2-40B4-BE49-F238E27FC236}">
              <a16:creationId xmlns:a16="http://schemas.microsoft.com/office/drawing/2014/main" id="{00000000-0008-0000-0F00-000089020000}"/>
            </a:ext>
          </a:extLst>
        </xdr:cNvPr>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133911</xdr:rowOff>
    </xdr:from>
    <xdr:ext cx="405111" cy="259045"/>
    <xdr:sp macro="" textlink="">
      <xdr:nvSpPr>
        <xdr:cNvPr id="651" name="【消防施設】&#10;有形固定資産減価償却率平均値テキスト">
          <a:extLst>
            <a:ext uri="{FF2B5EF4-FFF2-40B4-BE49-F238E27FC236}">
              <a16:creationId xmlns:a16="http://schemas.microsoft.com/office/drawing/2014/main" id="{00000000-0008-0000-0F00-00008B020000}"/>
            </a:ext>
          </a:extLst>
        </xdr:cNvPr>
        <xdr:cNvSpPr txBox="1"/>
      </xdr:nvSpPr>
      <xdr:spPr>
        <a:xfrm>
          <a:off x="16357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2763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37919</xdr:rowOff>
    </xdr:from>
    <xdr:to>
      <xdr:col>85</xdr:col>
      <xdr:colOff>177800</xdr:colOff>
      <xdr:row>81</xdr:row>
      <xdr:rowOff>139519</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16268700" y="13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60796</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00000000-0008-0000-0F00-000097020000}"/>
            </a:ext>
          </a:extLst>
        </xdr:cNvPr>
        <xdr:cNvSpPr txBox="1"/>
      </xdr:nvSpPr>
      <xdr:spPr>
        <a:xfrm>
          <a:off x="16357600" y="1377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160382</xdr:rowOff>
    </xdr:from>
    <xdr:to>
      <xdr:col>81</xdr:col>
      <xdr:colOff>101600</xdr:colOff>
      <xdr:row>83</xdr:row>
      <xdr:rowOff>90532</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5430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88719</xdr:rowOff>
    </xdr:from>
    <xdr:to>
      <xdr:col>85</xdr:col>
      <xdr:colOff>127000</xdr:colOff>
      <xdr:row>83</xdr:row>
      <xdr:rowOff>39732</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flipV="1">
          <a:off x="15481300" y="13976169"/>
          <a:ext cx="8382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98334</xdr:rowOff>
    </xdr:from>
    <xdr:to>
      <xdr:col>76</xdr:col>
      <xdr:colOff>165100</xdr:colOff>
      <xdr:row>81</xdr:row>
      <xdr:rowOff>28484</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4541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149134</xdr:rowOff>
    </xdr:from>
    <xdr:to>
      <xdr:col>81</xdr:col>
      <xdr:colOff>50800</xdr:colOff>
      <xdr:row>83</xdr:row>
      <xdr:rowOff>39732</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4592300" y="13865134"/>
          <a:ext cx="889000" cy="40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85271</xdr:rowOff>
    </xdr:from>
    <xdr:to>
      <xdr:col>72</xdr:col>
      <xdr:colOff>38100</xdr:colOff>
      <xdr:row>81</xdr:row>
      <xdr:rowOff>15421</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3652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136071</xdr:rowOff>
    </xdr:from>
    <xdr:to>
      <xdr:col>76</xdr:col>
      <xdr:colOff>114300</xdr:colOff>
      <xdr:row>80</xdr:row>
      <xdr:rowOff>149134</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3703300" y="1385207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162016</xdr:rowOff>
    </xdr:from>
    <xdr:to>
      <xdr:col>67</xdr:col>
      <xdr:colOff>101600</xdr:colOff>
      <xdr:row>83</xdr:row>
      <xdr:rowOff>92166</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2763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136071</xdr:rowOff>
    </xdr:from>
    <xdr:to>
      <xdr:col>71</xdr:col>
      <xdr:colOff>177800</xdr:colOff>
      <xdr:row>83</xdr:row>
      <xdr:rowOff>41366</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flipV="1">
          <a:off x="12814300" y="13852071"/>
          <a:ext cx="889000" cy="41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672" name="n_1aveValue【消防施設】&#10;有形固定資産減価償却率">
          <a:extLst>
            <a:ext uri="{FF2B5EF4-FFF2-40B4-BE49-F238E27FC236}">
              <a16:creationId xmlns:a16="http://schemas.microsoft.com/office/drawing/2014/main" id="{00000000-0008-0000-0F00-0000A0020000}"/>
            </a:ext>
          </a:extLst>
        </xdr:cNvPr>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58800</xdr:rowOff>
    </xdr:from>
    <xdr:ext cx="405111" cy="259045"/>
    <xdr:sp macro="" textlink="">
      <xdr:nvSpPr>
        <xdr:cNvPr id="673" name="n_2aveValue【消防施設】&#10;有形固定資産減価償却率">
          <a:extLst>
            <a:ext uri="{FF2B5EF4-FFF2-40B4-BE49-F238E27FC236}">
              <a16:creationId xmlns:a16="http://schemas.microsoft.com/office/drawing/2014/main" id="{00000000-0008-0000-0F00-0000A1020000}"/>
            </a:ext>
          </a:extLst>
        </xdr:cNvPr>
        <xdr:cNvSpPr txBox="1"/>
      </xdr:nvSpPr>
      <xdr:spPr>
        <a:xfrm>
          <a:off x="14389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120848</xdr:rowOff>
    </xdr:from>
    <xdr:ext cx="405111" cy="259045"/>
    <xdr:sp macro="" textlink="">
      <xdr:nvSpPr>
        <xdr:cNvPr id="674" name="n_3aveValue【消防施設】&#10;有形固定資産減価償却率">
          <a:extLst>
            <a:ext uri="{FF2B5EF4-FFF2-40B4-BE49-F238E27FC236}">
              <a16:creationId xmlns:a16="http://schemas.microsoft.com/office/drawing/2014/main" id="{00000000-0008-0000-0F00-0000A2020000}"/>
            </a:ext>
          </a:extLst>
        </xdr:cNvPr>
        <xdr:cNvSpPr txBox="1"/>
      </xdr:nvSpPr>
      <xdr:spPr>
        <a:xfrm>
          <a:off x="13500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97989</xdr:rowOff>
    </xdr:from>
    <xdr:ext cx="405111" cy="259045"/>
    <xdr:sp macro="" textlink="">
      <xdr:nvSpPr>
        <xdr:cNvPr id="675" name="n_4aveValue【消防施設】&#10;有形固定資産減価償却率">
          <a:extLst>
            <a:ext uri="{FF2B5EF4-FFF2-40B4-BE49-F238E27FC236}">
              <a16:creationId xmlns:a16="http://schemas.microsoft.com/office/drawing/2014/main" id="{00000000-0008-0000-0F00-0000A3020000}"/>
            </a:ext>
          </a:extLst>
        </xdr:cNvPr>
        <xdr:cNvSpPr txBox="1"/>
      </xdr:nvSpPr>
      <xdr:spPr>
        <a:xfrm>
          <a:off x="12611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81659</xdr:rowOff>
    </xdr:from>
    <xdr:ext cx="405111" cy="259045"/>
    <xdr:sp macro="" textlink="">
      <xdr:nvSpPr>
        <xdr:cNvPr id="676" name="n_1mainValue【消防施設】&#10;有形固定資産減価償却率">
          <a:extLst>
            <a:ext uri="{FF2B5EF4-FFF2-40B4-BE49-F238E27FC236}">
              <a16:creationId xmlns:a16="http://schemas.microsoft.com/office/drawing/2014/main" id="{00000000-0008-0000-0F00-0000A4020000}"/>
            </a:ext>
          </a:extLst>
        </xdr:cNvPr>
        <xdr:cNvSpPr txBox="1"/>
      </xdr:nvSpPr>
      <xdr:spPr>
        <a:xfrm>
          <a:off x="15266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45011</xdr:rowOff>
    </xdr:from>
    <xdr:ext cx="405111" cy="259045"/>
    <xdr:sp macro="" textlink="">
      <xdr:nvSpPr>
        <xdr:cNvPr id="677" name="n_2mainValue【消防施設】&#10;有形固定資産減価償却率">
          <a:extLst>
            <a:ext uri="{FF2B5EF4-FFF2-40B4-BE49-F238E27FC236}">
              <a16:creationId xmlns:a16="http://schemas.microsoft.com/office/drawing/2014/main" id="{00000000-0008-0000-0F00-0000A5020000}"/>
            </a:ext>
          </a:extLst>
        </xdr:cNvPr>
        <xdr:cNvSpPr txBox="1"/>
      </xdr:nvSpPr>
      <xdr:spPr>
        <a:xfrm>
          <a:off x="143897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31948</xdr:rowOff>
    </xdr:from>
    <xdr:ext cx="405111" cy="259045"/>
    <xdr:sp macro="" textlink="">
      <xdr:nvSpPr>
        <xdr:cNvPr id="678" name="n_3mainValue【消防施設】&#10;有形固定資産減価償却率">
          <a:extLst>
            <a:ext uri="{FF2B5EF4-FFF2-40B4-BE49-F238E27FC236}">
              <a16:creationId xmlns:a16="http://schemas.microsoft.com/office/drawing/2014/main" id="{00000000-0008-0000-0F00-0000A6020000}"/>
            </a:ext>
          </a:extLst>
        </xdr:cNvPr>
        <xdr:cNvSpPr txBox="1"/>
      </xdr:nvSpPr>
      <xdr:spPr>
        <a:xfrm>
          <a:off x="135007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679" name="n_4mainValue【消防施設】&#10;有形固定資産減価償却率">
          <a:extLst>
            <a:ext uri="{FF2B5EF4-FFF2-40B4-BE49-F238E27FC236}">
              <a16:creationId xmlns:a16="http://schemas.microsoft.com/office/drawing/2014/main" id="{00000000-0008-0000-0F00-0000A7020000}"/>
            </a:ext>
          </a:extLst>
        </xdr:cNvPr>
        <xdr:cNvSpPr txBox="1"/>
      </xdr:nvSpPr>
      <xdr:spPr>
        <a:xfrm>
          <a:off x="12611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a:extLst>
            <a:ext uri="{FF2B5EF4-FFF2-40B4-BE49-F238E27FC236}">
              <a16:creationId xmlns:a16="http://schemas.microsoft.com/office/drawing/2014/main" id="{00000000-0008-0000-0F00-0000B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704" name="【消防施設】&#10;一人当たり面積最小値テキスト">
          <a:extLst>
            <a:ext uri="{FF2B5EF4-FFF2-40B4-BE49-F238E27FC236}">
              <a16:creationId xmlns:a16="http://schemas.microsoft.com/office/drawing/2014/main" id="{00000000-0008-0000-0F00-0000C002000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706" name="【消防施設】&#10;一人当たり面積最大値テキスト">
          <a:extLst>
            <a:ext uri="{FF2B5EF4-FFF2-40B4-BE49-F238E27FC236}">
              <a16:creationId xmlns:a16="http://schemas.microsoft.com/office/drawing/2014/main" id="{00000000-0008-0000-0F00-0000C2020000}"/>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122699</xdr:rowOff>
    </xdr:from>
    <xdr:ext cx="469744" cy="259045"/>
    <xdr:sp macro="" textlink="">
      <xdr:nvSpPr>
        <xdr:cNvPr id="708" name="【消防施設】&#10;一人当たり面積平均値テキスト">
          <a:extLst>
            <a:ext uri="{FF2B5EF4-FFF2-40B4-BE49-F238E27FC236}">
              <a16:creationId xmlns:a16="http://schemas.microsoft.com/office/drawing/2014/main" id="{00000000-0008-0000-0F00-0000C4020000}"/>
            </a:ext>
          </a:extLst>
        </xdr:cNvPr>
        <xdr:cNvSpPr txBox="1"/>
      </xdr:nvSpPr>
      <xdr:spPr>
        <a:xfrm>
          <a:off x="22199600" y="14524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709" name="フローチャート: 判断 708">
          <a:extLst>
            <a:ext uri="{FF2B5EF4-FFF2-40B4-BE49-F238E27FC236}">
              <a16:creationId xmlns:a16="http://schemas.microsoft.com/office/drawing/2014/main" id="{00000000-0008-0000-0F00-0000C5020000}"/>
            </a:ext>
          </a:extLst>
        </xdr:cNvPr>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19494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18605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29972</xdr:rowOff>
    </xdr:from>
    <xdr:to>
      <xdr:col>116</xdr:col>
      <xdr:colOff>114300</xdr:colOff>
      <xdr:row>84</xdr:row>
      <xdr:rowOff>131572</xdr:rowOff>
    </xdr:to>
    <xdr:sp macro="" textlink="">
      <xdr:nvSpPr>
        <xdr:cNvPr id="719" name="楕円 718">
          <a:extLst>
            <a:ext uri="{FF2B5EF4-FFF2-40B4-BE49-F238E27FC236}">
              <a16:creationId xmlns:a16="http://schemas.microsoft.com/office/drawing/2014/main" id="{00000000-0008-0000-0F00-0000CF020000}"/>
            </a:ext>
          </a:extLst>
        </xdr:cNvPr>
        <xdr:cNvSpPr/>
      </xdr:nvSpPr>
      <xdr:spPr>
        <a:xfrm>
          <a:off x="22110700" y="1443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52849</xdr:rowOff>
    </xdr:from>
    <xdr:ext cx="469744" cy="259045"/>
    <xdr:sp macro="" textlink="">
      <xdr:nvSpPr>
        <xdr:cNvPr id="720" name="【消防施設】&#10;一人当たり面積該当値テキスト">
          <a:extLst>
            <a:ext uri="{FF2B5EF4-FFF2-40B4-BE49-F238E27FC236}">
              <a16:creationId xmlns:a16="http://schemas.microsoft.com/office/drawing/2014/main" id="{00000000-0008-0000-0F00-0000D0020000}"/>
            </a:ext>
          </a:extLst>
        </xdr:cNvPr>
        <xdr:cNvSpPr txBox="1"/>
      </xdr:nvSpPr>
      <xdr:spPr>
        <a:xfrm>
          <a:off x="22199600"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50546</xdr:rowOff>
    </xdr:from>
    <xdr:to>
      <xdr:col>112</xdr:col>
      <xdr:colOff>38100</xdr:colOff>
      <xdr:row>84</xdr:row>
      <xdr:rowOff>152146</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21272500" y="1445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80772</xdr:rowOff>
    </xdr:from>
    <xdr:to>
      <xdr:col>116</xdr:col>
      <xdr:colOff>63500</xdr:colOff>
      <xdr:row>84</xdr:row>
      <xdr:rowOff>101346</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flipV="1">
          <a:off x="21323300" y="1448257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61213</xdr:rowOff>
    </xdr:from>
    <xdr:to>
      <xdr:col>107</xdr:col>
      <xdr:colOff>101600</xdr:colOff>
      <xdr:row>84</xdr:row>
      <xdr:rowOff>162813</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20383500" y="1446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101346</xdr:rowOff>
    </xdr:from>
    <xdr:to>
      <xdr:col>111</xdr:col>
      <xdr:colOff>177800</xdr:colOff>
      <xdr:row>84</xdr:row>
      <xdr:rowOff>112013</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flipV="1">
          <a:off x="20434300" y="14503146"/>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79502</xdr:rowOff>
    </xdr:from>
    <xdr:to>
      <xdr:col>102</xdr:col>
      <xdr:colOff>165100</xdr:colOff>
      <xdr:row>85</xdr:row>
      <xdr:rowOff>9652</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19494500" y="144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112013</xdr:rowOff>
    </xdr:from>
    <xdr:to>
      <xdr:col>107</xdr:col>
      <xdr:colOff>50800</xdr:colOff>
      <xdr:row>84</xdr:row>
      <xdr:rowOff>130302</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flipV="1">
          <a:off x="19545300" y="1451381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115315</xdr:rowOff>
    </xdr:from>
    <xdr:to>
      <xdr:col>98</xdr:col>
      <xdr:colOff>38100</xdr:colOff>
      <xdr:row>85</xdr:row>
      <xdr:rowOff>45465</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18605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130302</xdr:rowOff>
    </xdr:from>
    <xdr:to>
      <xdr:col>102</xdr:col>
      <xdr:colOff>114300</xdr:colOff>
      <xdr:row>84</xdr:row>
      <xdr:rowOff>166115</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flipV="1">
          <a:off x="18656300" y="14532102"/>
          <a:ext cx="8890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70121</xdr:rowOff>
    </xdr:from>
    <xdr:ext cx="469744" cy="259045"/>
    <xdr:sp macro="" textlink="">
      <xdr:nvSpPr>
        <xdr:cNvPr id="729" name="n_1aveValue【消防施設】&#10;一人当たり面積">
          <a:extLst>
            <a:ext uri="{FF2B5EF4-FFF2-40B4-BE49-F238E27FC236}">
              <a16:creationId xmlns:a16="http://schemas.microsoft.com/office/drawing/2014/main" id="{00000000-0008-0000-0F00-0000D9020000}"/>
            </a:ext>
          </a:extLst>
        </xdr:cNvPr>
        <xdr:cNvSpPr txBox="1"/>
      </xdr:nvSpPr>
      <xdr:spPr>
        <a:xfrm>
          <a:off x="21075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730" name="n_2aveValue【消防施設】&#10;一人当たり面積">
          <a:extLst>
            <a:ext uri="{FF2B5EF4-FFF2-40B4-BE49-F238E27FC236}">
              <a16:creationId xmlns:a16="http://schemas.microsoft.com/office/drawing/2014/main" id="{00000000-0008-0000-0F00-0000DA020000}"/>
            </a:ext>
          </a:extLst>
        </xdr:cNvPr>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101364</xdr:rowOff>
    </xdr:from>
    <xdr:ext cx="469744" cy="259045"/>
    <xdr:sp macro="" textlink="">
      <xdr:nvSpPr>
        <xdr:cNvPr id="731" name="n_3aveValue【消防施設】&#10;一人当たり面積">
          <a:extLst>
            <a:ext uri="{FF2B5EF4-FFF2-40B4-BE49-F238E27FC236}">
              <a16:creationId xmlns:a16="http://schemas.microsoft.com/office/drawing/2014/main" id="{00000000-0008-0000-0F00-0000DB020000}"/>
            </a:ext>
          </a:extLst>
        </xdr:cNvPr>
        <xdr:cNvSpPr txBox="1"/>
      </xdr:nvSpPr>
      <xdr:spPr>
        <a:xfrm>
          <a:off x="19310427" y="1467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99840</xdr:rowOff>
    </xdr:from>
    <xdr:ext cx="469744" cy="259045"/>
    <xdr:sp macro="" textlink="">
      <xdr:nvSpPr>
        <xdr:cNvPr id="732" name="n_4aveValue【消防施設】&#10;一人当たり面積">
          <a:extLst>
            <a:ext uri="{FF2B5EF4-FFF2-40B4-BE49-F238E27FC236}">
              <a16:creationId xmlns:a16="http://schemas.microsoft.com/office/drawing/2014/main" id="{00000000-0008-0000-0F00-0000DC020000}"/>
            </a:ext>
          </a:extLst>
        </xdr:cNvPr>
        <xdr:cNvSpPr txBox="1"/>
      </xdr:nvSpPr>
      <xdr:spPr>
        <a:xfrm>
          <a:off x="18421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168673</xdr:rowOff>
    </xdr:from>
    <xdr:ext cx="469744" cy="259045"/>
    <xdr:sp macro="" textlink="">
      <xdr:nvSpPr>
        <xdr:cNvPr id="733" name="n_1mainValue【消防施設】&#10;一人当たり面積">
          <a:extLst>
            <a:ext uri="{FF2B5EF4-FFF2-40B4-BE49-F238E27FC236}">
              <a16:creationId xmlns:a16="http://schemas.microsoft.com/office/drawing/2014/main" id="{00000000-0008-0000-0F00-0000DD020000}"/>
            </a:ext>
          </a:extLst>
        </xdr:cNvPr>
        <xdr:cNvSpPr txBox="1"/>
      </xdr:nvSpPr>
      <xdr:spPr>
        <a:xfrm>
          <a:off x="21075727" y="1422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7890</xdr:rowOff>
    </xdr:from>
    <xdr:ext cx="469744" cy="259045"/>
    <xdr:sp macro="" textlink="">
      <xdr:nvSpPr>
        <xdr:cNvPr id="734" name="n_2mainValue【消防施設】&#10;一人当たり面積">
          <a:extLst>
            <a:ext uri="{FF2B5EF4-FFF2-40B4-BE49-F238E27FC236}">
              <a16:creationId xmlns:a16="http://schemas.microsoft.com/office/drawing/2014/main" id="{00000000-0008-0000-0F00-0000DE020000}"/>
            </a:ext>
          </a:extLst>
        </xdr:cNvPr>
        <xdr:cNvSpPr txBox="1"/>
      </xdr:nvSpPr>
      <xdr:spPr>
        <a:xfrm>
          <a:off x="20199427" y="1423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26179</xdr:rowOff>
    </xdr:from>
    <xdr:ext cx="469744" cy="259045"/>
    <xdr:sp macro="" textlink="">
      <xdr:nvSpPr>
        <xdr:cNvPr id="735" name="n_3mainValue【消防施設】&#10;一人当たり面積">
          <a:extLst>
            <a:ext uri="{FF2B5EF4-FFF2-40B4-BE49-F238E27FC236}">
              <a16:creationId xmlns:a16="http://schemas.microsoft.com/office/drawing/2014/main" id="{00000000-0008-0000-0F00-0000DF020000}"/>
            </a:ext>
          </a:extLst>
        </xdr:cNvPr>
        <xdr:cNvSpPr txBox="1"/>
      </xdr:nvSpPr>
      <xdr:spPr>
        <a:xfrm>
          <a:off x="19310427" y="1425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61992</xdr:rowOff>
    </xdr:from>
    <xdr:ext cx="469744" cy="259045"/>
    <xdr:sp macro="" textlink="">
      <xdr:nvSpPr>
        <xdr:cNvPr id="736" name="n_4mainValue【消防施設】&#10;一人当たり面積">
          <a:extLst>
            <a:ext uri="{FF2B5EF4-FFF2-40B4-BE49-F238E27FC236}">
              <a16:creationId xmlns:a16="http://schemas.microsoft.com/office/drawing/2014/main" id="{00000000-0008-0000-0F00-0000E0020000}"/>
            </a:ext>
          </a:extLst>
        </xdr:cNvPr>
        <xdr:cNvSpPr txBox="1"/>
      </xdr:nvSpPr>
      <xdr:spPr>
        <a:xfrm>
          <a:off x="18421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a:extLst>
            <a:ext uri="{FF2B5EF4-FFF2-40B4-BE49-F238E27FC236}">
              <a16:creationId xmlns:a16="http://schemas.microsoft.com/office/drawing/2014/main" id="{00000000-0008-0000-0F00-0000F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1" name="【庁舎】&#10;有形固定資産減価償却率最小値テキスト">
          <a:extLst>
            <a:ext uri="{FF2B5EF4-FFF2-40B4-BE49-F238E27FC236}">
              <a16:creationId xmlns:a16="http://schemas.microsoft.com/office/drawing/2014/main" id="{00000000-0008-0000-0F00-0000F9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3" name="【庁舎】&#10;有形固定資産減価償却率最大値テキスト">
          <a:extLst>
            <a:ext uri="{FF2B5EF4-FFF2-40B4-BE49-F238E27FC236}">
              <a16:creationId xmlns:a16="http://schemas.microsoft.com/office/drawing/2014/main" id="{00000000-0008-0000-0F00-0000FB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765" name="【庁舎】&#10;有形固定資産減価償却率平均値テキスト">
          <a:extLst>
            <a:ext uri="{FF2B5EF4-FFF2-40B4-BE49-F238E27FC236}">
              <a16:creationId xmlns:a16="http://schemas.microsoft.com/office/drawing/2014/main" id="{00000000-0008-0000-0F00-0000FD020000}"/>
            </a:ext>
          </a:extLst>
        </xdr:cNvPr>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24130</xdr:rowOff>
    </xdr:from>
    <xdr:to>
      <xdr:col>85</xdr:col>
      <xdr:colOff>177800</xdr:colOff>
      <xdr:row>103</xdr:row>
      <xdr:rowOff>125730</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16268700" y="176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47007</xdr:rowOff>
    </xdr:from>
    <xdr:ext cx="405111" cy="259045"/>
    <xdr:sp macro="" textlink="">
      <xdr:nvSpPr>
        <xdr:cNvPr id="777" name="【庁舎】&#10;有形固定資産減価償却率該当値テキスト">
          <a:extLst>
            <a:ext uri="{FF2B5EF4-FFF2-40B4-BE49-F238E27FC236}">
              <a16:creationId xmlns:a16="http://schemas.microsoft.com/office/drawing/2014/main" id="{00000000-0008-0000-0F00-000009030000}"/>
            </a:ext>
          </a:extLst>
        </xdr:cNvPr>
        <xdr:cNvSpPr txBox="1"/>
      </xdr:nvSpPr>
      <xdr:spPr>
        <a:xfrm>
          <a:off x="16357600" y="1753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167639</xdr:rowOff>
    </xdr:from>
    <xdr:to>
      <xdr:col>81</xdr:col>
      <xdr:colOff>101600</xdr:colOff>
      <xdr:row>103</xdr:row>
      <xdr:rowOff>97789</xdr:rowOff>
    </xdr:to>
    <xdr:sp macro="" textlink="">
      <xdr:nvSpPr>
        <xdr:cNvPr id="778" name="楕円 777">
          <a:extLst>
            <a:ext uri="{FF2B5EF4-FFF2-40B4-BE49-F238E27FC236}">
              <a16:creationId xmlns:a16="http://schemas.microsoft.com/office/drawing/2014/main" id="{00000000-0008-0000-0F00-00000A030000}"/>
            </a:ext>
          </a:extLst>
        </xdr:cNvPr>
        <xdr:cNvSpPr/>
      </xdr:nvSpPr>
      <xdr:spPr>
        <a:xfrm>
          <a:off x="15430500" y="1765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46989</xdr:rowOff>
    </xdr:from>
    <xdr:to>
      <xdr:col>85</xdr:col>
      <xdr:colOff>127000</xdr:colOff>
      <xdr:row>103</xdr:row>
      <xdr:rowOff>74930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5481300" y="17706339"/>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1270</xdr:rowOff>
    </xdr:from>
    <xdr:to>
      <xdr:col>76</xdr:col>
      <xdr:colOff>165100</xdr:colOff>
      <xdr:row>103</xdr:row>
      <xdr:rowOff>102870</xdr:rowOff>
    </xdr:to>
    <xdr:sp macro="" textlink="">
      <xdr:nvSpPr>
        <xdr:cNvPr id="780" name="楕円 779">
          <a:extLst>
            <a:ext uri="{FF2B5EF4-FFF2-40B4-BE49-F238E27FC236}">
              <a16:creationId xmlns:a16="http://schemas.microsoft.com/office/drawing/2014/main" id="{00000000-0008-0000-0F00-00000C030000}"/>
            </a:ext>
          </a:extLst>
        </xdr:cNvPr>
        <xdr:cNvSpPr/>
      </xdr:nvSpPr>
      <xdr:spPr>
        <a:xfrm>
          <a:off x="14541500" y="1766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46989</xdr:rowOff>
    </xdr:from>
    <xdr:to>
      <xdr:col>81</xdr:col>
      <xdr:colOff>50800</xdr:colOff>
      <xdr:row>103</xdr:row>
      <xdr:rowOff>52070</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flipV="1">
          <a:off x="14592300" y="1770633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146050</xdr:rowOff>
    </xdr:from>
    <xdr:to>
      <xdr:col>72</xdr:col>
      <xdr:colOff>38100</xdr:colOff>
      <xdr:row>103</xdr:row>
      <xdr:rowOff>76200</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13652500" y="1763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25400</xdr:rowOff>
    </xdr:from>
    <xdr:to>
      <xdr:col>76</xdr:col>
      <xdr:colOff>114300</xdr:colOff>
      <xdr:row>103</xdr:row>
      <xdr:rowOff>52070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3703300" y="176847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129539</xdr:rowOff>
    </xdr:from>
    <xdr:to>
      <xdr:col>67</xdr:col>
      <xdr:colOff>101600</xdr:colOff>
      <xdr:row>103</xdr:row>
      <xdr:rowOff>59689</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2763500" y="1761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8889</xdr:rowOff>
    </xdr:from>
    <xdr:to>
      <xdr:col>71</xdr:col>
      <xdr:colOff>177800</xdr:colOff>
      <xdr:row>103</xdr:row>
      <xdr:rowOff>25400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2814300" y="17668239"/>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67327</xdr:rowOff>
    </xdr:from>
    <xdr:ext cx="405111" cy="259045"/>
    <xdr:sp macro="" textlink="">
      <xdr:nvSpPr>
        <xdr:cNvPr id="786" name="n_1aveValue【庁舎】&#10;有形固定資産減価償却率">
          <a:extLst>
            <a:ext uri="{FF2B5EF4-FFF2-40B4-BE49-F238E27FC236}">
              <a16:creationId xmlns:a16="http://schemas.microsoft.com/office/drawing/2014/main" id="{00000000-0008-0000-0F00-000012030000}"/>
            </a:ext>
          </a:extLst>
        </xdr:cNvPr>
        <xdr:cNvSpPr txBox="1"/>
      </xdr:nvSpPr>
      <xdr:spPr>
        <a:xfrm>
          <a:off x="152660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93997</xdr:rowOff>
    </xdr:from>
    <xdr:ext cx="405111" cy="259045"/>
    <xdr:sp macro="" textlink="">
      <xdr:nvSpPr>
        <xdr:cNvPr id="787" name="n_2aveValue【庁舎】&#10;有形固定資産減価償却率">
          <a:extLst>
            <a:ext uri="{FF2B5EF4-FFF2-40B4-BE49-F238E27FC236}">
              <a16:creationId xmlns:a16="http://schemas.microsoft.com/office/drawing/2014/main" id="{00000000-0008-0000-0F00-000013030000}"/>
            </a:ext>
          </a:extLst>
        </xdr:cNvPr>
        <xdr:cNvSpPr txBox="1"/>
      </xdr:nvSpPr>
      <xdr:spPr>
        <a:xfrm>
          <a:off x="14389744" y="179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116857</xdr:rowOff>
    </xdr:from>
    <xdr:ext cx="405111" cy="259045"/>
    <xdr:sp macro="" textlink="">
      <xdr:nvSpPr>
        <xdr:cNvPr id="788" name="n_3aveValue【庁舎】&#10;有形固定資産減価償却率">
          <a:extLst>
            <a:ext uri="{FF2B5EF4-FFF2-40B4-BE49-F238E27FC236}">
              <a16:creationId xmlns:a16="http://schemas.microsoft.com/office/drawing/2014/main" id="{00000000-0008-0000-0F00-000014030000}"/>
            </a:ext>
          </a:extLst>
        </xdr:cNvPr>
        <xdr:cNvSpPr txBox="1"/>
      </xdr:nvSpPr>
      <xdr:spPr>
        <a:xfrm>
          <a:off x="1350074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115588</xdr:rowOff>
    </xdr:from>
    <xdr:ext cx="405111" cy="259045"/>
    <xdr:sp macro="" textlink="">
      <xdr:nvSpPr>
        <xdr:cNvPr id="789" name="n_4aveValue【庁舎】&#10;有形固定資産減価償却率">
          <a:extLst>
            <a:ext uri="{FF2B5EF4-FFF2-40B4-BE49-F238E27FC236}">
              <a16:creationId xmlns:a16="http://schemas.microsoft.com/office/drawing/2014/main" id="{00000000-0008-0000-0F00-000015030000}"/>
            </a:ext>
          </a:extLst>
        </xdr:cNvPr>
        <xdr:cNvSpPr txBox="1"/>
      </xdr:nvSpPr>
      <xdr:spPr>
        <a:xfrm>
          <a:off x="12611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114316</xdr:rowOff>
    </xdr:from>
    <xdr:ext cx="405111" cy="259045"/>
    <xdr:sp macro="" textlink="">
      <xdr:nvSpPr>
        <xdr:cNvPr id="790" name="n_1mainValue【庁舎】&#10;有形固定資産減価償却率">
          <a:extLst>
            <a:ext uri="{FF2B5EF4-FFF2-40B4-BE49-F238E27FC236}">
              <a16:creationId xmlns:a16="http://schemas.microsoft.com/office/drawing/2014/main" id="{00000000-0008-0000-0F00-000016030000}"/>
            </a:ext>
          </a:extLst>
        </xdr:cNvPr>
        <xdr:cNvSpPr txBox="1"/>
      </xdr:nvSpPr>
      <xdr:spPr>
        <a:xfrm>
          <a:off x="15266044" y="17430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119397</xdr:rowOff>
    </xdr:from>
    <xdr:ext cx="405111" cy="259045"/>
    <xdr:sp macro="" textlink="">
      <xdr:nvSpPr>
        <xdr:cNvPr id="791" name="n_2mainValue【庁舎】&#10;有形固定資産減価償却率">
          <a:extLst>
            <a:ext uri="{FF2B5EF4-FFF2-40B4-BE49-F238E27FC236}">
              <a16:creationId xmlns:a16="http://schemas.microsoft.com/office/drawing/2014/main" id="{00000000-0008-0000-0F00-000017030000}"/>
            </a:ext>
          </a:extLst>
        </xdr:cNvPr>
        <xdr:cNvSpPr txBox="1"/>
      </xdr:nvSpPr>
      <xdr:spPr>
        <a:xfrm>
          <a:off x="14389744" y="1743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92727</xdr:rowOff>
    </xdr:from>
    <xdr:ext cx="405111" cy="259045"/>
    <xdr:sp macro="" textlink="">
      <xdr:nvSpPr>
        <xdr:cNvPr id="792" name="n_3mainValue【庁舎】&#10;有形固定資産減価償却率">
          <a:extLst>
            <a:ext uri="{FF2B5EF4-FFF2-40B4-BE49-F238E27FC236}">
              <a16:creationId xmlns:a16="http://schemas.microsoft.com/office/drawing/2014/main" id="{00000000-0008-0000-0F00-000018030000}"/>
            </a:ext>
          </a:extLst>
        </xdr:cNvPr>
        <xdr:cNvSpPr txBox="1"/>
      </xdr:nvSpPr>
      <xdr:spPr>
        <a:xfrm>
          <a:off x="13500744" y="1740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76216</xdr:rowOff>
    </xdr:from>
    <xdr:ext cx="405111" cy="259045"/>
    <xdr:sp macro="" textlink="">
      <xdr:nvSpPr>
        <xdr:cNvPr id="793" name="n_4mainValue【庁舎】&#10;有形固定資産減価償却率">
          <a:extLst>
            <a:ext uri="{FF2B5EF4-FFF2-40B4-BE49-F238E27FC236}">
              <a16:creationId xmlns:a16="http://schemas.microsoft.com/office/drawing/2014/main" id="{00000000-0008-0000-0F00-000019030000}"/>
            </a:ext>
          </a:extLst>
        </xdr:cNvPr>
        <xdr:cNvSpPr txBox="1"/>
      </xdr:nvSpPr>
      <xdr:spPr>
        <a:xfrm>
          <a:off x="12611744" y="17392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a:extLst>
            <a:ext uri="{FF2B5EF4-FFF2-40B4-BE49-F238E27FC236}">
              <a16:creationId xmlns:a16="http://schemas.microsoft.com/office/drawing/2014/main" id="{00000000-0008-0000-0F00-00003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18" name="【庁舎】&#10;一人当たり面積最小値テキスト">
          <a:extLst>
            <a:ext uri="{FF2B5EF4-FFF2-40B4-BE49-F238E27FC236}">
              <a16:creationId xmlns:a16="http://schemas.microsoft.com/office/drawing/2014/main" id="{00000000-0008-0000-0F00-000032030000}"/>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820" name="【庁舎】&#10;一人当たり面積最大値テキスト">
          <a:extLst>
            <a:ext uri="{FF2B5EF4-FFF2-40B4-BE49-F238E27FC236}">
              <a16:creationId xmlns:a16="http://schemas.microsoft.com/office/drawing/2014/main" id="{00000000-0008-0000-0F00-000034030000}"/>
            </a:ext>
          </a:extLst>
        </xdr:cNvPr>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33926</xdr:rowOff>
    </xdr:from>
    <xdr:ext cx="469744" cy="259045"/>
    <xdr:sp macro="" textlink="">
      <xdr:nvSpPr>
        <xdr:cNvPr id="822" name="【庁舎】&#10;一人当たり面積平均値テキスト">
          <a:extLst>
            <a:ext uri="{FF2B5EF4-FFF2-40B4-BE49-F238E27FC236}">
              <a16:creationId xmlns:a16="http://schemas.microsoft.com/office/drawing/2014/main" id="{00000000-0008-0000-0F00-000036030000}"/>
            </a:ext>
          </a:extLst>
        </xdr:cNvPr>
        <xdr:cNvSpPr txBox="1"/>
      </xdr:nvSpPr>
      <xdr:spPr>
        <a:xfrm>
          <a:off x="22199600" y="18207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46355</xdr:rowOff>
    </xdr:from>
    <xdr:to>
      <xdr:col>116</xdr:col>
      <xdr:colOff>114300</xdr:colOff>
      <xdr:row>105</xdr:row>
      <xdr:rowOff>147955</xdr:rowOff>
    </xdr:to>
    <xdr:sp macro="" textlink="">
      <xdr:nvSpPr>
        <xdr:cNvPr id="833" name="楕円 832">
          <a:extLst>
            <a:ext uri="{FF2B5EF4-FFF2-40B4-BE49-F238E27FC236}">
              <a16:creationId xmlns:a16="http://schemas.microsoft.com/office/drawing/2014/main" id="{00000000-0008-0000-0F00-000041030000}"/>
            </a:ext>
          </a:extLst>
        </xdr:cNvPr>
        <xdr:cNvSpPr/>
      </xdr:nvSpPr>
      <xdr:spPr>
        <a:xfrm>
          <a:off x="221107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69232</xdr:rowOff>
    </xdr:from>
    <xdr:ext cx="469744" cy="259045"/>
    <xdr:sp macro="" textlink="">
      <xdr:nvSpPr>
        <xdr:cNvPr id="834" name="【庁舎】&#10;一人当たり面積該当値テキスト">
          <a:extLst>
            <a:ext uri="{FF2B5EF4-FFF2-40B4-BE49-F238E27FC236}">
              <a16:creationId xmlns:a16="http://schemas.microsoft.com/office/drawing/2014/main" id="{00000000-0008-0000-0F00-000042030000}"/>
            </a:ext>
          </a:extLst>
        </xdr:cNvPr>
        <xdr:cNvSpPr txBox="1"/>
      </xdr:nvSpPr>
      <xdr:spPr>
        <a:xfrm>
          <a:off x="22199600" y="1790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60833</xdr:rowOff>
    </xdr:from>
    <xdr:to>
      <xdr:col>112</xdr:col>
      <xdr:colOff>38100</xdr:colOff>
      <xdr:row>105</xdr:row>
      <xdr:rowOff>162433</xdr:rowOff>
    </xdr:to>
    <xdr:sp macro="" textlink="">
      <xdr:nvSpPr>
        <xdr:cNvPr id="835" name="楕円 834">
          <a:extLst>
            <a:ext uri="{FF2B5EF4-FFF2-40B4-BE49-F238E27FC236}">
              <a16:creationId xmlns:a16="http://schemas.microsoft.com/office/drawing/2014/main" id="{00000000-0008-0000-0F00-000043030000}"/>
            </a:ext>
          </a:extLst>
        </xdr:cNvPr>
        <xdr:cNvSpPr/>
      </xdr:nvSpPr>
      <xdr:spPr>
        <a:xfrm>
          <a:off x="21272500" y="1806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97155</xdr:rowOff>
    </xdr:from>
    <xdr:to>
      <xdr:col>116</xdr:col>
      <xdr:colOff>63500</xdr:colOff>
      <xdr:row>105</xdr:row>
      <xdr:rowOff>111633</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flipV="1">
          <a:off x="21323300" y="1809940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79121</xdr:rowOff>
    </xdr:from>
    <xdr:to>
      <xdr:col>107</xdr:col>
      <xdr:colOff>101600</xdr:colOff>
      <xdr:row>106</xdr:row>
      <xdr:rowOff>9271</xdr:rowOff>
    </xdr:to>
    <xdr:sp macro="" textlink="">
      <xdr:nvSpPr>
        <xdr:cNvPr id="837" name="楕円 836">
          <a:extLst>
            <a:ext uri="{FF2B5EF4-FFF2-40B4-BE49-F238E27FC236}">
              <a16:creationId xmlns:a16="http://schemas.microsoft.com/office/drawing/2014/main" id="{00000000-0008-0000-0F00-000045030000}"/>
            </a:ext>
          </a:extLst>
        </xdr:cNvPr>
        <xdr:cNvSpPr/>
      </xdr:nvSpPr>
      <xdr:spPr>
        <a:xfrm>
          <a:off x="20383500" y="1808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111633</xdr:rowOff>
    </xdr:from>
    <xdr:to>
      <xdr:col>111</xdr:col>
      <xdr:colOff>177800</xdr:colOff>
      <xdr:row>105</xdr:row>
      <xdr:rowOff>129921</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flipV="1">
          <a:off x="20434300" y="1811388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86740</xdr:rowOff>
    </xdr:from>
    <xdr:to>
      <xdr:col>102</xdr:col>
      <xdr:colOff>165100</xdr:colOff>
      <xdr:row>106</xdr:row>
      <xdr:rowOff>16890</xdr:rowOff>
    </xdr:to>
    <xdr:sp macro="" textlink="">
      <xdr:nvSpPr>
        <xdr:cNvPr id="839" name="楕円 838">
          <a:extLst>
            <a:ext uri="{FF2B5EF4-FFF2-40B4-BE49-F238E27FC236}">
              <a16:creationId xmlns:a16="http://schemas.microsoft.com/office/drawing/2014/main" id="{00000000-0008-0000-0F00-000047030000}"/>
            </a:ext>
          </a:extLst>
        </xdr:cNvPr>
        <xdr:cNvSpPr/>
      </xdr:nvSpPr>
      <xdr:spPr>
        <a:xfrm>
          <a:off x="19494500" y="180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129921</xdr:rowOff>
    </xdr:from>
    <xdr:to>
      <xdr:col>107</xdr:col>
      <xdr:colOff>50800</xdr:colOff>
      <xdr:row>105</xdr:row>
      <xdr:rowOff>137540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flipV="1">
          <a:off x="19545300" y="1813217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841" name="楕円 840">
          <a:extLst>
            <a:ext uri="{FF2B5EF4-FFF2-40B4-BE49-F238E27FC236}">
              <a16:creationId xmlns:a16="http://schemas.microsoft.com/office/drawing/2014/main" id="{00000000-0008-0000-0F00-000049030000}"/>
            </a:ext>
          </a:extLst>
        </xdr:cNvPr>
        <xdr:cNvSpPr/>
      </xdr:nvSpPr>
      <xdr:spPr>
        <a:xfrm>
          <a:off x="18605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137540</xdr:rowOff>
    </xdr:from>
    <xdr:to>
      <xdr:col>102</xdr:col>
      <xdr:colOff>114300</xdr:colOff>
      <xdr:row>105</xdr:row>
      <xdr:rowOff>151637</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flipV="1">
          <a:off x="18656300" y="18139790"/>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169942</xdr:rowOff>
    </xdr:from>
    <xdr:ext cx="469744" cy="259045"/>
    <xdr:sp macro="" textlink="">
      <xdr:nvSpPr>
        <xdr:cNvPr id="843" name="n_1aveValue【庁舎】&#10;一人当たり面積">
          <a:extLst>
            <a:ext uri="{FF2B5EF4-FFF2-40B4-BE49-F238E27FC236}">
              <a16:creationId xmlns:a16="http://schemas.microsoft.com/office/drawing/2014/main" id="{00000000-0008-0000-0F00-00004B030000}"/>
            </a:ext>
          </a:extLst>
        </xdr:cNvPr>
        <xdr:cNvSpPr txBox="1"/>
      </xdr:nvSpPr>
      <xdr:spPr>
        <a:xfrm>
          <a:off x="21075727" y="183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44" name="n_2aveValue【庁舎】&#10;一人当たり面積">
          <a:extLst>
            <a:ext uri="{FF2B5EF4-FFF2-40B4-BE49-F238E27FC236}">
              <a16:creationId xmlns:a16="http://schemas.microsoft.com/office/drawing/2014/main" id="{00000000-0008-0000-0F00-00004C030000}"/>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22114</xdr:rowOff>
    </xdr:from>
    <xdr:ext cx="469744" cy="259045"/>
    <xdr:sp macro="" textlink="">
      <xdr:nvSpPr>
        <xdr:cNvPr id="845" name="n_3aveValue【庁舎】&#10;一人当たり面積">
          <a:extLst>
            <a:ext uri="{FF2B5EF4-FFF2-40B4-BE49-F238E27FC236}">
              <a16:creationId xmlns:a16="http://schemas.microsoft.com/office/drawing/2014/main" id="{00000000-0008-0000-0F00-00004D030000}"/>
            </a:ext>
          </a:extLst>
        </xdr:cNvPr>
        <xdr:cNvSpPr txBox="1"/>
      </xdr:nvSpPr>
      <xdr:spPr>
        <a:xfrm>
          <a:off x="19310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30115</xdr:rowOff>
    </xdr:from>
    <xdr:ext cx="469744" cy="259045"/>
    <xdr:sp macro="" textlink="">
      <xdr:nvSpPr>
        <xdr:cNvPr id="846" name="n_4aveValue【庁舎】&#10;一人当たり面積">
          <a:extLst>
            <a:ext uri="{FF2B5EF4-FFF2-40B4-BE49-F238E27FC236}">
              <a16:creationId xmlns:a16="http://schemas.microsoft.com/office/drawing/2014/main" id="{00000000-0008-0000-0F00-00004E030000}"/>
            </a:ext>
          </a:extLst>
        </xdr:cNvPr>
        <xdr:cNvSpPr txBox="1"/>
      </xdr:nvSpPr>
      <xdr:spPr>
        <a:xfrm>
          <a:off x="18421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7510</xdr:rowOff>
    </xdr:from>
    <xdr:ext cx="469744" cy="259045"/>
    <xdr:sp macro="" textlink="">
      <xdr:nvSpPr>
        <xdr:cNvPr id="847" name="n_1mainValue【庁舎】&#10;一人当たり面積">
          <a:extLst>
            <a:ext uri="{FF2B5EF4-FFF2-40B4-BE49-F238E27FC236}">
              <a16:creationId xmlns:a16="http://schemas.microsoft.com/office/drawing/2014/main" id="{00000000-0008-0000-0F00-00004F030000}"/>
            </a:ext>
          </a:extLst>
        </xdr:cNvPr>
        <xdr:cNvSpPr txBox="1"/>
      </xdr:nvSpPr>
      <xdr:spPr>
        <a:xfrm>
          <a:off x="210757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25798</xdr:rowOff>
    </xdr:from>
    <xdr:ext cx="469744" cy="259045"/>
    <xdr:sp macro="" textlink="">
      <xdr:nvSpPr>
        <xdr:cNvPr id="848" name="n_2mainValue【庁舎】&#10;一人当たり面積">
          <a:extLst>
            <a:ext uri="{FF2B5EF4-FFF2-40B4-BE49-F238E27FC236}">
              <a16:creationId xmlns:a16="http://schemas.microsoft.com/office/drawing/2014/main" id="{00000000-0008-0000-0F00-000050030000}"/>
            </a:ext>
          </a:extLst>
        </xdr:cNvPr>
        <xdr:cNvSpPr txBox="1"/>
      </xdr:nvSpPr>
      <xdr:spPr>
        <a:xfrm>
          <a:off x="20199427" y="1785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33417</xdr:rowOff>
    </xdr:from>
    <xdr:ext cx="469744" cy="259045"/>
    <xdr:sp macro="" textlink="">
      <xdr:nvSpPr>
        <xdr:cNvPr id="849" name="n_3mainValue【庁舎】&#10;一人当たり面積">
          <a:extLst>
            <a:ext uri="{FF2B5EF4-FFF2-40B4-BE49-F238E27FC236}">
              <a16:creationId xmlns:a16="http://schemas.microsoft.com/office/drawing/2014/main" id="{00000000-0008-0000-0F00-000051030000}"/>
            </a:ext>
          </a:extLst>
        </xdr:cNvPr>
        <xdr:cNvSpPr txBox="1"/>
      </xdr:nvSpPr>
      <xdr:spPr>
        <a:xfrm>
          <a:off x="19310427" y="178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47514</xdr:rowOff>
    </xdr:from>
    <xdr:ext cx="469744" cy="259045"/>
    <xdr:sp macro="" textlink="">
      <xdr:nvSpPr>
        <xdr:cNvPr id="850" name="n_4mainValue【庁舎】&#10;一人当たり面積">
          <a:extLst>
            <a:ext uri="{FF2B5EF4-FFF2-40B4-BE49-F238E27FC236}">
              <a16:creationId xmlns:a16="http://schemas.microsoft.com/office/drawing/2014/main" id="{00000000-0008-0000-0F00-000052030000}"/>
            </a:ext>
          </a:extLst>
        </xdr:cNvPr>
        <xdr:cNvSpPr txBox="1"/>
      </xdr:nvSpPr>
      <xdr:spPr>
        <a:xfrm>
          <a:off x="18421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00000000-0008-0000-0F00-00005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00000000-0008-0000-0F00-00005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類似団体と比較すると保健センター・保健所の有形固定資産減価償却率は</a:t>
          </a:r>
          <a:r>
            <a:rPr kumimoji="1" lang="en-US" altLang="ja-JP" sz="1100">
              <a:solidFill>
                <a:schemeClr val="dk1"/>
              </a:solidFill>
              <a:effectLst/>
              <a:latin typeface="+mn-lt"/>
              <a:ea typeface="+mn-ea"/>
              <a:cs typeface="+mn-cs"/>
            </a:rPr>
            <a:t>45.6</a:t>
          </a:r>
          <a:r>
            <a:rPr kumimoji="1" lang="ja-JP" altLang="ja-JP" sz="1100">
              <a:solidFill>
                <a:schemeClr val="dk1"/>
              </a:solidFill>
              <a:effectLst/>
              <a:latin typeface="+mn-lt"/>
              <a:ea typeface="+mn-ea"/>
              <a:cs typeface="+mn-cs"/>
            </a:rPr>
            <a:t>ポイント、福祉施設の有形固定資産減価償却率は</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ポイント高くなっており、市民会館においては減価償却率が</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となっている。市民会館においては適切に修繕等を行っており、施設の使用に支障は出ていない。他の各施設においては個別施設管理計画を令和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年度に策定しており、計画に基づいた改修等を行い、計画的な施設管理を行っていく予定。</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6429700</v>
      </c>
      <c r="BO4" s="485"/>
      <c r="BP4" s="485"/>
      <c r="BQ4" s="485"/>
      <c r="BR4" s="485"/>
      <c r="BS4" s="485"/>
      <c r="BT4" s="485"/>
      <c r="BU4" s="486"/>
      <c r="BV4" s="484">
        <v>5125371</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27</v>
      </c>
      <c r="CU4" s="625"/>
      <c r="CV4" s="625"/>
      <c r="CW4" s="625"/>
      <c r="CX4" s="625"/>
      <c r="CY4" s="625"/>
      <c r="CZ4" s="625"/>
      <c r="DA4" s="626"/>
      <c r="DB4" s="624">
        <v>35.299999999999997</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5737164</v>
      </c>
      <c r="BO5" s="456"/>
      <c r="BP5" s="456"/>
      <c r="BQ5" s="456"/>
      <c r="BR5" s="456"/>
      <c r="BS5" s="456"/>
      <c r="BT5" s="456"/>
      <c r="BU5" s="457"/>
      <c r="BV5" s="455">
        <v>4394197</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83</v>
      </c>
      <c r="CU5" s="453"/>
      <c r="CV5" s="453"/>
      <c r="CW5" s="453"/>
      <c r="CX5" s="453"/>
      <c r="CY5" s="453"/>
      <c r="CZ5" s="453"/>
      <c r="DA5" s="454"/>
      <c r="DB5" s="452">
        <v>80.5</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692536</v>
      </c>
      <c r="BO6" s="456"/>
      <c r="BP6" s="456"/>
      <c r="BQ6" s="456"/>
      <c r="BR6" s="456"/>
      <c r="BS6" s="456"/>
      <c r="BT6" s="456"/>
      <c r="BU6" s="457"/>
      <c r="BV6" s="455">
        <v>731174</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83.7</v>
      </c>
      <c r="CU6" s="599"/>
      <c r="CV6" s="599"/>
      <c r="CW6" s="599"/>
      <c r="CX6" s="599"/>
      <c r="CY6" s="599"/>
      <c r="CZ6" s="599"/>
      <c r="DA6" s="600"/>
      <c r="DB6" s="598">
        <v>82.3</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157609</v>
      </c>
      <c r="BO7" s="456"/>
      <c r="BP7" s="456"/>
      <c r="BQ7" s="456"/>
      <c r="BR7" s="456"/>
      <c r="BS7" s="456"/>
      <c r="BT7" s="456"/>
      <c r="BU7" s="457"/>
      <c r="BV7" s="455">
        <v>26128</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1977635</v>
      </c>
      <c r="CU7" s="456"/>
      <c r="CV7" s="456"/>
      <c r="CW7" s="456"/>
      <c r="CX7" s="456"/>
      <c r="CY7" s="456"/>
      <c r="CZ7" s="456"/>
      <c r="DA7" s="457"/>
      <c r="DB7" s="455">
        <v>2000045</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534927</v>
      </c>
      <c r="BO8" s="456"/>
      <c r="BP8" s="456"/>
      <c r="BQ8" s="456"/>
      <c r="BR8" s="456"/>
      <c r="BS8" s="456"/>
      <c r="BT8" s="456"/>
      <c r="BU8" s="457"/>
      <c r="BV8" s="455">
        <v>705046</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0.16</v>
      </c>
      <c r="CU8" s="559"/>
      <c r="CV8" s="559"/>
      <c r="CW8" s="559"/>
      <c r="CX8" s="559"/>
      <c r="CY8" s="559"/>
      <c r="CZ8" s="559"/>
      <c r="DA8" s="560"/>
      <c r="DB8" s="558">
        <v>0.16</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2033</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118</v>
      </c>
      <c r="AV9" s="514"/>
      <c r="AW9" s="514"/>
      <c r="AX9" s="514"/>
      <c r="AY9" s="469" t="s">
        <v>119</v>
      </c>
      <c r="AZ9" s="470"/>
      <c r="BA9" s="470"/>
      <c r="BB9" s="470"/>
      <c r="BC9" s="470"/>
      <c r="BD9" s="470"/>
      <c r="BE9" s="470"/>
      <c r="BF9" s="470"/>
      <c r="BG9" s="470"/>
      <c r="BH9" s="470"/>
      <c r="BI9" s="470"/>
      <c r="BJ9" s="470"/>
      <c r="BK9" s="470"/>
      <c r="BL9" s="470"/>
      <c r="BM9" s="471"/>
      <c r="BN9" s="455">
        <v>-170119</v>
      </c>
      <c r="BO9" s="456"/>
      <c r="BP9" s="456"/>
      <c r="BQ9" s="456"/>
      <c r="BR9" s="456"/>
      <c r="BS9" s="456"/>
      <c r="BT9" s="456"/>
      <c r="BU9" s="457"/>
      <c r="BV9" s="455">
        <v>-65676</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9.6</v>
      </c>
      <c r="CU9" s="453"/>
      <c r="CV9" s="453"/>
      <c r="CW9" s="453"/>
      <c r="CX9" s="453"/>
      <c r="CY9" s="453"/>
      <c r="CZ9" s="453"/>
      <c r="DA9" s="454"/>
      <c r="DB9" s="452">
        <v>12.3</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121</v>
      </c>
      <c r="M10" s="412"/>
      <c r="N10" s="412"/>
      <c r="O10" s="412"/>
      <c r="P10" s="412"/>
      <c r="Q10" s="413"/>
      <c r="R10" s="408">
        <v>2232</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123</v>
      </c>
      <c r="AV10" s="514"/>
      <c r="AW10" s="514"/>
      <c r="AX10" s="514"/>
      <c r="AY10" s="469" t="s">
        <v>124</v>
      </c>
      <c r="AZ10" s="470"/>
      <c r="BA10" s="470"/>
      <c r="BB10" s="470"/>
      <c r="BC10" s="470"/>
      <c r="BD10" s="470"/>
      <c r="BE10" s="470"/>
      <c r="BF10" s="470"/>
      <c r="BG10" s="470"/>
      <c r="BH10" s="470"/>
      <c r="BI10" s="470"/>
      <c r="BJ10" s="470"/>
      <c r="BK10" s="470"/>
      <c r="BL10" s="470"/>
      <c r="BM10" s="471"/>
      <c r="BN10" s="455">
        <v>4953</v>
      </c>
      <c r="BO10" s="456"/>
      <c r="BP10" s="456"/>
      <c r="BQ10" s="456"/>
      <c r="BR10" s="456"/>
      <c r="BS10" s="456"/>
      <c r="BT10" s="456"/>
      <c r="BU10" s="457"/>
      <c r="BV10" s="455">
        <v>4958</v>
      </c>
      <c r="BW10" s="456"/>
      <c r="BX10" s="456"/>
      <c r="BY10" s="456"/>
      <c r="BZ10" s="456"/>
      <c r="CA10" s="456"/>
      <c r="CB10" s="456"/>
      <c r="CC10" s="45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126</v>
      </c>
      <c r="M11" s="417"/>
      <c r="N11" s="417"/>
      <c r="O11" s="417"/>
      <c r="P11" s="417"/>
      <c r="Q11" s="418"/>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2" t="s">
        <v>128</v>
      </c>
      <c r="AN11" s="412"/>
      <c r="AO11" s="412"/>
      <c r="AP11" s="412"/>
      <c r="AQ11" s="412"/>
      <c r="AR11" s="412"/>
      <c r="AS11" s="412"/>
      <c r="AT11" s="413"/>
      <c r="AU11" s="513" t="s">
        <v>123</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15">
      <c r="A12" s="181"/>
      <c r="B12" s="561" t="s">
        <v>133</v>
      </c>
      <c r="C12" s="562"/>
      <c r="D12" s="562"/>
      <c r="E12" s="562"/>
      <c r="F12" s="562"/>
      <c r="G12" s="562"/>
      <c r="H12" s="562"/>
      <c r="I12" s="562"/>
      <c r="J12" s="562"/>
      <c r="K12" s="563"/>
      <c r="L12" s="570" t="s">
        <v>134</v>
      </c>
      <c r="M12" s="571"/>
      <c r="N12" s="571"/>
      <c r="O12" s="571"/>
      <c r="P12" s="571"/>
      <c r="Q12" s="572"/>
      <c r="R12" s="573">
        <v>2035</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111</v>
      </c>
      <c r="AV12" s="514"/>
      <c r="AW12" s="514"/>
      <c r="AX12" s="514"/>
      <c r="AY12" s="469" t="s">
        <v>138</v>
      </c>
      <c r="AZ12" s="470"/>
      <c r="BA12" s="470"/>
      <c r="BB12" s="470"/>
      <c r="BC12" s="470"/>
      <c r="BD12" s="470"/>
      <c r="BE12" s="470"/>
      <c r="BF12" s="470"/>
      <c r="BG12" s="470"/>
      <c r="BH12" s="470"/>
      <c r="BI12" s="470"/>
      <c r="BJ12" s="470"/>
      <c r="BK12" s="470"/>
      <c r="BL12" s="470"/>
      <c r="BM12" s="471"/>
      <c r="BN12" s="455">
        <v>340000</v>
      </c>
      <c r="BO12" s="456"/>
      <c r="BP12" s="456"/>
      <c r="BQ12" s="456"/>
      <c r="BR12" s="456"/>
      <c r="BS12" s="456"/>
      <c r="BT12" s="456"/>
      <c r="BU12" s="457"/>
      <c r="BV12" s="455">
        <v>7539</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131</v>
      </c>
      <c r="CU12" s="559"/>
      <c r="CV12" s="559"/>
      <c r="CW12" s="559"/>
      <c r="CX12" s="559"/>
      <c r="CY12" s="559"/>
      <c r="CZ12" s="559"/>
      <c r="DA12" s="560"/>
      <c r="DB12" s="558" t="s">
        <v>131</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140</v>
      </c>
      <c r="N13" s="540"/>
      <c r="O13" s="540"/>
      <c r="P13" s="540"/>
      <c r="Q13" s="541"/>
      <c r="R13" s="542">
        <v>2025</v>
      </c>
      <c r="S13" s="543"/>
      <c r="T13" s="543"/>
      <c r="U13" s="543"/>
      <c r="V13" s="544"/>
      <c r="W13" s="545" t="s">
        <v>141</v>
      </c>
      <c r="X13" s="441"/>
      <c r="Y13" s="441"/>
      <c r="Z13" s="441"/>
      <c r="AA13" s="441"/>
      <c r="AB13" s="442"/>
      <c r="AC13" s="408">
        <v>286</v>
      </c>
      <c r="AD13" s="409"/>
      <c r="AE13" s="409"/>
      <c r="AF13" s="409"/>
      <c r="AG13" s="410"/>
      <c r="AH13" s="408">
        <v>311</v>
      </c>
      <c r="AI13" s="409"/>
      <c r="AJ13" s="409"/>
      <c r="AK13" s="409"/>
      <c r="AL13" s="468"/>
      <c r="AM13" s="512" t="s">
        <v>142</v>
      </c>
      <c r="AN13" s="412"/>
      <c r="AO13" s="412"/>
      <c r="AP13" s="412"/>
      <c r="AQ13" s="412"/>
      <c r="AR13" s="412"/>
      <c r="AS13" s="412"/>
      <c r="AT13" s="413"/>
      <c r="AU13" s="513" t="s">
        <v>111</v>
      </c>
      <c r="AV13" s="514"/>
      <c r="AW13" s="514"/>
      <c r="AX13" s="514"/>
      <c r="AY13" s="469" t="s">
        <v>143</v>
      </c>
      <c r="AZ13" s="470"/>
      <c r="BA13" s="470"/>
      <c r="BB13" s="470"/>
      <c r="BC13" s="470"/>
      <c r="BD13" s="470"/>
      <c r="BE13" s="470"/>
      <c r="BF13" s="470"/>
      <c r="BG13" s="470"/>
      <c r="BH13" s="470"/>
      <c r="BI13" s="470"/>
      <c r="BJ13" s="470"/>
      <c r="BK13" s="470"/>
      <c r="BL13" s="470"/>
      <c r="BM13" s="471"/>
      <c r="BN13" s="455">
        <v>-505166</v>
      </c>
      <c r="BO13" s="456"/>
      <c r="BP13" s="456"/>
      <c r="BQ13" s="456"/>
      <c r="BR13" s="456"/>
      <c r="BS13" s="456"/>
      <c r="BT13" s="456"/>
      <c r="BU13" s="457"/>
      <c r="BV13" s="455">
        <v>-68257</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11</v>
      </c>
      <c r="CU13" s="453"/>
      <c r="CV13" s="453"/>
      <c r="CW13" s="453"/>
      <c r="CX13" s="453"/>
      <c r="CY13" s="453"/>
      <c r="CZ13" s="453"/>
      <c r="DA13" s="454"/>
      <c r="DB13" s="452">
        <v>11.4</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145</v>
      </c>
      <c r="M14" s="582"/>
      <c r="N14" s="582"/>
      <c r="O14" s="582"/>
      <c r="P14" s="582"/>
      <c r="Q14" s="583"/>
      <c r="R14" s="542">
        <v>2088</v>
      </c>
      <c r="S14" s="543"/>
      <c r="T14" s="543"/>
      <c r="U14" s="543"/>
      <c r="V14" s="544"/>
      <c r="W14" s="546"/>
      <c r="X14" s="444"/>
      <c r="Y14" s="444"/>
      <c r="Z14" s="444"/>
      <c r="AA14" s="444"/>
      <c r="AB14" s="445"/>
      <c r="AC14" s="535">
        <v>28.4</v>
      </c>
      <c r="AD14" s="536"/>
      <c r="AE14" s="536"/>
      <c r="AF14" s="536"/>
      <c r="AG14" s="537"/>
      <c r="AH14" s="535">
        <v>29.4</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t="s">
        <v>147</v>
      </c>
      <c r="CU14" s="553"/>
      <c r="CV14" s="553"/>
      <c r="CW14" s="553"/>
      <c r="CX14" s="553"/>
      <c r="CY14" s="553"/>
      <c r="CZ14" s="553"/>
      <c r="DA14" s="554"/>
      <c r="DB14" s="552" t="s">
        <v>147</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148</v>
      </c>
      <c r="N15" s="540"/>
      <c r="O15" s="540"/>
      <c r="P15" s="540"/>
      <c r="Q15" s="541"/>
      <c r="R15" s="542">
        <v>2077</v>
      </c>
      <c r="S15" s="543"/>
      <c r="T15" s="543"/>
      <c r="U15" s="543"/>
      <c r="V15" s="544"/>
      <c r="W15" s="545" t="s">
        <v>149</v>
      </c>
      <c r="X15" s="441"/>
      <c r="Y15" s="441"/>
      <c r="Z15" s="441"/>
      <c r="AA15" s="441"/>
      <c r="AB15" s="442"/>
      <c r="AC15" s="408">
        <v>184</v>
      </c>
      <c r="AD15" s="409"/>
      <c r="AE15" s="409"/>
      <c r="AF15" s="409"/>
      <c r="AG15" s="410"/>
      <c r="AH15" s="408">
        <v>214</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323686</v>
      </c>
      <c r="BO15" s="485"/>
      <c r="BP15" s="485"/>
      <c r="BQ15" s="485"/>
      <c r="BR15" s="485"/>
      <c r="BS15" s="485"/>
      <c r="BT15" s="485"/>
      <c r="BU15" s="486"/>
      <c r="BV15" s="484">
        <v>275098</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18.3</v>
      </c>
      <c r="AD16" s="536"/>
      <c r="AE16" s="536"/>
      <c r="AF16" s="536"/>
      <c r="AG16" s="537"/>
      <c r="AH16" s="535">
        <v>20.2</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1895362</v>
      </c>
      <c r="BO16" s="456"/>
      <c r="BP16" s="456"/>
      <c r="BQ16" s="456"/>
      <c r="BR16" s="456"/>
      <c r="BS16" s="456"/>
      <c r="BT16" s="456"/>
      <c r="BU16" s="457"/>
      <c r="BV16" s="455">
        <v>1885424</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155</v>
      </c>
      <c r="N17" s="549"/>
      <c r="O17" s="549"/>
      <c r="P17" s="549"/>
      <c r="Q17" s="550"/>
      <c r="R17" s="532" t="s">
        <v>156</v>
      </c>
      <c r="S17" s="533"/>
      <c r="T17" s="533"/>
      <c r="U17" s="533"/>
      <c r="V17" s="534"/>
      <c r="W17" s="545" t="s">
        <v>157</v>
      </c>
      <c r="X17" s="441"/>
      <c r="Y17" s="441"/>
      <c r="Z17" s="441"/>
      <c r="AA17" s="441"/>
      <c r="AB17" s="442"/>
      <c r="AC17" s="408">
        <v>537</v>
      </c>
      <c r="AD17" s="409"/>
      <c r="AE17" s="409"/>
      <c r="AF17" s="409"/>
      <c r="AG17" s="410"/>
      <c r="AH17" s="408">
        <v>532</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390418</v>
      </c>
      <c r="BO17" s="456"/>
      <c r="BP17" s="456"/>
      <c r="BQ17" s="456"/>
      <c r="BR17" s="456"/>
      <c r="BS17" s="456"/>
      <c r="BT17" s="456"/>
      <c r="BU17" s="457"/>
      <c r="BV17" s="455">
        <v>328310</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159</v>
      </c>
      <c r="C18" s="506"/>
      <c r="D18" s="506"/>
      <c r="E18" s="507"/>
      <c r="F18" s="507"/>
      <c r="G18" s="507"/>
      <c r="H18" s="507"/>
      <c r="I18" s="507"/>
      <c r="J18" s="507"/>
      <c r="K18" s="507"/>
      <c r="L18" s="508">
        <v>190.96</v>
      </c>
      <c r="M18" s="508"/>
      <c r="N18" s="508"/>
      <c r="O18" s="508"/>
      <c r="P18" s="508"/>
      <c r="Q18" s="508"/>
      <c r="R18" s="509"/>
      <c r="S18" s="509"/>
      <c r="T18" s="509"/>
      <c r="U18" s="509"/>
      <c r="V18" s="510"/>
      <c r="W18" s="526"/>
      <c r="X18" s="527"/>
      <c r="Y18" s="527"/>
      <c r="Z18" s="527"/>
      <c r="AA18" s="527"/>
      <c r="AB18" s="551"/>
      <c r="AC18" s="425">
        <v>53.3</v>
      </c>
      <c r="AD18" s="426"/>
      <c r="AE18" s="426"/>
      <c r="AF18" s="426"/>
      <c r="AG18" s="511"/>
      <c r="AH18" s="425">
        <v>50.3</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1655527</v>
      </c>
      <c r="BO18" s="456"/>
      <c r="BP18" s="456"/>
      <c r="BQ18" s="456"/>
      <c r="BR18" s="456"/>
      <c r="BS18" s="456"/>
      <c r="BT18" s="456"/>
      <c r="BU18" s="457"/>
      <c r="BV18" s="455">
        <v>1605818</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161</v>
      </c>
      <c r="C19" s="506"/>
      <c r="D19" s="506"/>
      <c r="E19" s="507"/>
      <c r="F19" s="507"/>
      <c r="G19" s="507"/>
      <c r="H19" s="507"/>
      <c r="I19" s="507"/>
      <c r="J19" s="507"/>
      <c r="K19" s="507"/>
      <c r="L19" s="515">
        <v>11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4398795</v>
      </c>
      <c r="BO19" s="456"/>
      <c r="BP19" s="456"/>
      <c r="BQ19" s="456"/>
      <c r="BR19" s="456"/>
      <c r="BS19" s="456"/>
      <c r="BT19" s="456"/>
      <c r="BU19" s="457"/>
      <c r="BV19" s="455">
        <v>3424195</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163</v>
      </c>
      <c r="C20" s="506"/>
      <c r="D20" s="506"/>
      <c r="E20" s="507"/>
      <c r="F20" s="507"/>
      <c r="G20" s="507"/>
      <c r="H20" s="507"/>
      <c r="I20" s="507"/>
      <c r="J20" s="507"/>
      <c r="K20" s="507"/>
      <c r="L20" s="515">
        <v>786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3532739</v>
      </c>
      <c r="BO22" s="485"/>
      <c r="BP22" s="485"/>
      <c r="BQ22" s="485"/>
      <c r="BR22" s="485"/>
      <c r="BS22" s="485"/>
      <c r="BT22" s="485"/>
      <c r="BU22" s="486"/>
      <c r="BV22" s="484">
        <v>3615885</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3432328</v>
      </c>
      <c r="BO23" s="456"/>
      <c r="BP23" s="456"/>
      <c r="BQ23" s="456"/>
      <c r="BR23" s="456"/>
      <c r="BS23" s="456"/>
      <c r="BT23" s="456"/>
      <c r="BU23" s="457"/>
      <c r="BV23" s="455">
        <v>3518924</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173</v>
      </c>
      <c r="F24" s="412"/>
      <c r="G24" s="412"/>
      <c r="H24" s="412"/>
      <c r="I24" s="412"/>
      <c r="J24" s="412"/>
      <c r="K24" s="413"/>
      <c r="L24" s="408">
        <v>1</v>
      </c>
      <c r="M24" s="409"/>
      <c r="N24" s="409"/>
      <c r="O24" s="409"/>
      <c r="P24" s="410"/>
      <c r="Q24" s="408">
        <v>7360</v>
      </c>
      <c r="R24" s="409"/>
      <c r="S24" s="409"/>
      <c r="T24" s="409"/>
      <c r="U24" s="409"/>
      <c r="V24" s="410"/>
      <c r="W24" s="498"/>
      <c r="X24" s="435"/>
      <c r="Y24" s="436"/>
      <c r="Z24" s="411" t="s">
        <v>174</v>
      </c>
      <c r="AA24" s="412"/>
      <c r="AB24" s="412"/>
      <c r="AC24" s="412"/>
      <c r="AD24" s="412"/>
      <c r="AE24" s="412"/>
      <c r="AF24" s="412"/>
      <c r="AG24" s="413"/>
      <c r="AH24" s="408">
        <v>54</v>
      </c>
      <c r="AI24" s="409"/>
      <c r="AJ24" s="409"/>
      <c r="AK24" s="409"/>
      <c r="AL24" s="410"/>
      <c r="AM24" s="408">
        <v>145800</v>
      </c>
      <c r="AN24" s="409"/>
      <c r="AO24" s="409"/>
      <c r="AP24" s="409"/>
      <c r="AQ24" s="409"/>
      <c r="AR24" s="410"/>
      <c r="AS24" s="408">
        <v>2700</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2659757</v>
      </c>
      <c r="BO24" s="456"/>
      <c r="BP24" s="456"/>
      <c r="BQ24" s="456"/>
      <c r="BR24" s="456"/>
      <c r="BS24" s="456"/>
      <c r="BT24" s="456"/>
      <c r="BU24" s="457"/>
      <c r="BV24" s="455">
        <v>2657318</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176</v>
      </c>
      <c r="F25" s="412"/>
      <c r="G25" s="412"/>
      <c r="H25" s="412"/>
      <c r="I25" s="412"/>
      <c r="J25" s="412"/>
      <c r="K25" s="413"/>
      <c r="L25" s="408">
        <v>1</v>
      </c>
      <c r="M25" s="409"/>
      <c r="N25" s="409"/>
      <c r="O25" s="409"/>
      <c r="P25" s="410"/>
      <c r="Q25" s="408">
        <v>5710</v>
      </c>
      <c r="R25" s="409"/>
      <c r="S25" s="409"/>
      <c r="T25" s="409"/>
      <c r="U25" s="409"/>
      <c r="V25" s="410"/>
      <c r="W25" s="498"/>
      <c r="X25" s="435"/>
      <c r="Y25" s="436"/>
      <c r="Z25" s="411" t="s">
        <v>177</v>
      </c>
      <c r="AA25" s="412"/>
      <c r="AB25" s="412"/>
      <c r="AC25" s="412"/>
      <c r="AD25" s="412"/>
      <c r="AE25" s="412"/>
      <c r="AF25" s="412"/>
      <c r="AG25" s="413"/>
      <c r="AH25" s="408" t="s">
        <v>131</v>
      </c>
      <c r="AI25" s="409"/>
      <c r="AJ25" s="409"/>
      <c r="AK25" s="409"/>
      <c r="AL25" s="410"/>
      <c r="AM25" s="408" t="s">
        <v>147</v>
      </c>
      <c r="AN25" s="409"/>
      <c r="AO25" s="409"/>
      <c r="AP25" s="409"/>
      <c r="AQ25" s="409"/>
      <c r="AR25" s="410"/>
      <c r="AS25" s="408" t="s">
        <v>178</v>
      </c>
      <c r="AT25" s="409"/>
      <c r="AU25" s="409"/>
      <c r="AV25" s="409"/>
      <c r="AW25" s="409"/>
      <c r="AX25" s="468"/>
      <c r="AY25" s="481" t="s">
        <v>179</v>
      </c>
      <c r="AZ25" s="482"/>
      <c r="BA25" s="482"/>
      <c r="BB25" s="482"/>
      <c r="BC25" s="482"/>
      <c r="BD25" s="482"/>
      <c r="BE25" s="482"/>
      <c r="BF25" s="482"/>
      <c r="BG25" s="482"/>
      <c r="BH25" s="482"/>
      <c r="BI25" s="482"/>
      <c r="BJ25" s="482"/>
      <c r="BK25" s="482"/>
      <c r="BL25" s="482"/>
      <c r="BM25" s="483"/>
      <c r="BN25" s="484">
        <v>27744</v>
      </c>
      <c r="BO25" s="485"/>
      <c r="BP25" s="485"/>
      <c r="BQ25" s="485"/>
      <c r="BR25" s="485"/>
      <c r="BS25" s="485"/>
      <c r="BT25" s="485"/>
      <c r="BU25" s="486"/>
      <c r="BV25" s="484">
        <v>35766</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180</v>
      </c>
      <c r="F26" s="412"/>
      <c r="G26" s="412"/>
      <c r="H26" s="412"/>
      <c r="I26" s="412"/>
      <c r="J26" s="412"/>
      <c r="K26" s="413"/>
      <c r="L26" s="408">
        <v>1</v>
      </c>
      <c r="M26" s="409"/>
      <c r="N26" s="409"/>
      <c r="O26" s="409"/>
      <c r="P26" s="410"/>
      <c r="Q26" s="408">
        <v>5020</v>
      </c>
      <c r="R26" s="409"/>
      <c r="S26" s="409"/>
      <c r="T26" s="409"/>
      <c r="U26" s="409"/>
      <c r="V26" s="410"/>
      <c r="W26" s="498"/>
      <c r="X26" s="435"/>
      <c r="Y26" s="436"/>
      <c r="Z26" s="411" t="s">
        <v>181</v>
      </c>
      <c r="AA26" s="466"/>
      <c r="AB26" s="466"/>
      <c r="AC26" s="466"/>
      <c r="AD26" s="466"/>
      <c r="AE26" s="466"/>
      <c r="AF26" s="466"/>
      <c r="AG26" s="467"/>
      <c r="AH26" s="408">
        <v>3</v>
      </c>
      <c r="AI26" s="409"/>
      <c r="AJ26" s="409"/>
      <c r="AK26" s="409"/>
      <c r="AL26" s="410"/>
      <c r="AM26" s="408">
        <v>8823</v>
      </c>
      <c r="AN26" s="409"/>
      <c r="AO26" s="409"/>
      <c r="AP26" s="409"/>
      <c r="AQ26" s="409"/>
      <c r="AR26" s="410"/>
      <c r="AS26" s="408">
        <v>2941</v>
      </c>
      <c r="AT26" s="409"/>
      <c r="AU26" s="409"/>
      <c r="AV26" s="409"/>
      <c r="AW26" s="409"/>
      <c r="AX26" s="468"/>
      <c r="AY26" s="495" t="s">
        <v>182</v>
      </c>
      <c r="AZ26" s="415"/>
      <c r="BA26" s="415"/>
      <c r="BB26" s="415"/>
      <c r="BC26" s="415"/>
      <c r="BD26" s="415"/>
      <c r="BE26" s="415"/>
      <c r="BF26" s="415"/>
      <c r="BG26" s="415"/>
      <c r="BH26" s="415"/>
      <c r="BI26" s="415"/>
      <c r="BJ26" s="415"/>
      <c r="BK26" s="415"/>
      <c r="BL26" s="415"/>
      <c r="BM26" s="496"/>
      <c r="BN26" s="455" t="s">
        <v>147</v>
      </c>
      <c r="BO26" s="456"/>
      <c r="BP26" s="456"/>
      <c r="BQ26" s="456"/>
      <c r="BR26" s="456"/>
      <c r="BS26" s="456"/>
      <c r="BT26" s="456"/>
      <c r="BU26" s="457"/>
      <c r="BV26" s="455" t="s">
        <v>147</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183</v>
      </c>
      <c r="F27" s="412"/>
      <c r="G27" s="412"/>
      <c r="H27" s="412"/>
      <c r="I27" s="412"/>
      <c r="J27" s="412"/>
      <c r="K27" s="413"/>
      <c r="L27" s="408">
        <v>1</v>
      </c>
      <c r="M27" s="409"/>
      <c r="N27" s="409"/>
      <c r="O27" s="409"/>
      <c r="P27" s="410"/>
      <c r="Q27" s="408">
        <v>2951</v>
      </c>
      <c r="R27" s="409"/>
      <c r="S27" s="409"/>
      <c r="T27" s="409"/>
      <c r="U27" s="409"/>
      <c r="V27" s="410"/>
      <c r="W27" s="498"/>
      <c r="X27" s="435"/>
      <c r="Y27" s="436"/>
      <c r="Z27" s="411" t="s">
        <v>184</v>
      </c>
      <c r="AA27" s="412"/>
      <c r="AB27" s="412"/>
      <c r="AC27" s="412"/>
      <c r="AD27" s="412"/>
      <c r="AE27" s="412"/>
      <c r="AF27" s="412"/>
      <c r="AG27" s="413"/>
      <c r="AH27" s="408" t="s">
        <v>131</v>
      </c>
      <c r="AI27" s="409"/>
      <c r="AJ27" s="409"/>
      <c r="AK27" s="409"/>
      <c r="AL27" s="410"/>
      <c r="AM27" s="408" t="s">
        <v>147</v>
      </c>
      <c r="AN27" s="409"/>
      <c r="AO27" s="409"/>
      <c r="AP27" s="409"/>
      <c r="AQ27" s="409"/>
      <c r="AR27" s="410"/>
      <c r="AS27" s="408" t="s">
        <v>147</v>
      </c>
      <c r="AT27" s="409"/>
      <c r="AU27" s="409"/>
      <c r="AV27" s="409"/>
      <c r="AW27" s="409"/>
      <c r="AX27" s="468"/>
      <c r="AY27" s="492" t="s">
        <v>185</v>
      </c>
      <c r="AZ27" s="493"/>
      <c r="BA27" s="493"/>
      <c r="BB27" s="493"/>
      <c r="BC27" s="493"/>
      <c r="BD27" s="493"/>
      <c r="BE27" s="493"/>
      <c r="BF27" s="493"/>
      <c r="BG27" s="493"/>
      <c r="BH27" s="493"/>
      <c r="BI27" s="493"/>
      <c r="BJ27" s="493"/>
      <c r="BK27" s="493"/>
      <c r="BL27" s="493"/>
      <c r="BM27" s="494"/>
      <c r="BN27" s="489">
        <v>85693</v>
      </c>
      <c r="BO27" s="490"/>
      <c r="BP27" s="490"/>
      <c r="BQ27" s="490"/>
      <c r="BR27" s="490"/>
      <c r="BS27" s="490"/>
      <c r="BT27" s="490"/>
      <c r="BU27" s="491"/>
      <c r="BV27" s="489">
        <v>85683</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186</v>
      </c>
      <c r="F28" s="412"/>
      <c r="G28" s="412"/>
      <c r="H28" s="412"/>
      <c r="I28" s="412"/>
      <c r="J28" s="412"/>
      <c r="K28" s="413"/>
      <c r="L28" s="408">
        <v>1</v>
      </c>
      <c r="M28" s="409"/>
      <c r="N28" s="409"/>
      <c r="O28" s="409"/>
      <c r="P28" s="410"/>
      <c r="Q28" s="408">
        <v>2433</v>
      </c>
      <c r="R28" s="409"/>
      <c r="S28" s="409"/>
      <c r="T28" s="409"/>
      <c r="U28" s="409"/>
      <c r="V28" s="410"/>
      <c r="W28" s="498"/>
      <c r="X28" s="435"/>
      <c r="Y28" s="436"/>
      <c r="Z28" s="411" t="s">
        <v>187</v>
      </c>
      <c r="AA28" s="412"/>
      <c r="AB28" s="412"/>
      <c r="AC28" s="412"/>
      <c r="AD28" s="412"/>
      <c r="AE28" s="412"/>
      <c r="AF28" s="412"/>
      <c r="AG28" s="413"/>
      <c r="AH28" s="408" t="s">
        <v>147</v>
      </c>
      <c r="AI28" s="409"/>
      <c r="AJ28" s="409"/>
      <c r="AK28" s="409"/>
      <c r="AL28" s="410"/>
      <c r="AM28" s="408" t="s">
        <v>147</v>
      </c>
      <c r="AN28" s="409"/>
      <c r="AO28" s="409"/>
      <c r="AP28" s="409"/>
      <c r="AQ28" s="409"/>
      <c r="AR28" s="410"/>
      <c r="AS28" s="408" t="s">
        <v>147</v>
      </c>
      <c r="AT28" s="409"/>
      <c r="AU28" s="409"/>
      <c r="AV28" s="409"/>
      <c r="AW28" s="409"/>
      <c r="AX28" s="468"/>
      <c r="AY28" s="472" t="s">
        <v>188</v>
      </c>
      <c r="AZ28" s="473"/>
      <c r="BA28" s="473"/>
      <c r="BB28" s="474"/>
      <c r="BC28" s="481" t="s">
        <v>50</v>
      </c>
      <c r="BD28" s="482"/>
      <c r="BE28" s="482"/>
      <c r="BF28" s="482"/>
      <c r="BG28" s="482"/>
      <c r="BH28" s="482"/>
      <c r="BI28" s="482"/>
      <c r="BJ28" s="482"/>
      <c r="BK28" s="482"/>
      <c r="BL28" s="482"/>
      <c r="BM28" s="483"/>
      <c r="BN28" s="484">
        <v>590683</v>
      </c>
      <c r="BO28" s="485"/>
      <c r="BP28" s="485"/>
      <c r="BQ28" s="485"/>
      <c r="BR28" s="485"/>
      <c r="BS28" s="485"/>
      <c r="BT28" s="485"/>
      <c r="BU28" s="486"/>
      <c r="BV28" s="484">
        <v>925730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189</v>
      </c>
      <c r="F29" s="412"/>
      <c r="G29" s="412"/>
      <c r="H29" s="412"/>
      <c r="I29" s="412"/>
      <c r="J29" s="412"/>
      <c r="K29" s="413"/>
      <c r="L29" s="408">
        <v>8</v>
      </c>
      <c r="M29" s="409"/>
      <c r="N29" s="409"/>
      <c r="O29" s="409"/>
      <c r="P29" s="410"/>
      <c r="Q29" s="408">
        <v>2214</v>
      </c>
      <c r="R29" s="409"/>
      <c r="S29" s="409"/>
      <c r="T29" s="409"/>
      <c r="U29" s="409"/>
      <c r="V29" s="410"/>
      <c r="W29" s="499"/>
      <c r="X29" s="500"/>
      <c r="Y29" s="501"/>
      <c r="Z29" s="411" t="s">
        <v>190</v>
      </c>
      <c r="AA29" s="412"/>
      <c r="AB29" s="412"/>
      <c r="AC29" s="412"/>
      <c r="AD29" s="412"/>
      <c r="AE29" s="412"/>
      <c r="AF29" s="412"/>
      <c r="AG29" s="413"/>
      <c r="AH29" s="408">
        <v>54</v>
      </c>
      <c r="AI29" s="409"/>
      <c r="AJ29" s="409"/>
      <c r="AK29" s="409"/>
      <c r="AL29" s="410"/>
      <c r="AM29" s="408">
        <v>145800</v>
      </c>
      <c r="AN29" s="409"/>
      <c r="AO29" s="409"/>
      <c r="AP29" s="409"/>
      <c r="AQ29" s="409"/>
      <c r="AR29" s="410"/>
      <c r="AS29" s="408">
        <v>2700</v>
      </c>
      <c r="AT29" s="409"/>
      <c r="AU29" s="409"/>
      <c r="AV29" s="409"/>
      <c r="AW29" s="409"/>
      <c r="AX29" s="468"/>
      <c r="AY29" s="475"/>
      <c r="AZ29" s="476"/>
      <c r="BA29" s="476"/>
      <c r="BB29" s="477"/>
      <c r="BC29" s="469" t="s">
        <v>191</v>
      </c>
      <c r="BD29" s="470"/>
      <c r="BE29" s="470"/>
      <c r="BF29" s="470"/>
      <c r="BG29" s="470"/>
      <c r="BH29" s="470"/>
      <c r="BI29" s="470"/>
      <c r="BJ29" s="470"/>
      <c r="BK29" s="470"/>
      <c r="BL29" s="470"/>
      <c r="BM29" s="471"/>
      <c r="BN29" s="455">
        <v>573735</v>
      </c>
      <c r="BO29" s="456"/>
      <c r="BP29" s="456"/>
      <c r="BQ29" s="456"/>
      <c r="BR29" s="456"/>
      <c r="BS29" s="456"/>
      <c r="BT29" s="456"/>
      <c r="BU29" s="457"/>
      <c r="BV29" s="455">
        <v>569446</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192</v>
      </c>
      <c r="X30" s="423"/>
      <c r="Y30" s="423"/>
      <c r="Z30" s="423"/>
      <c r="AA30" s="423"/>
      <c r="AB30" s="423"/>
      <c r="AC30" s="423"/>
      <c r="AD30" s="423"/>
      <c r="AE30" s="423"/>
      <c r="AF30" s="423"/>
      <c r="AG30" s="424"/>
      <c r="AH30" s="425">
        <v>94.4</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3228654</v>
      </c>
      <c r="BO30" s="490"/>
      <c r="BP30" s="490"/>
      <c r="BQ30" s="490"/>
      <c r="BR30" s="490"/>
      <c r="BS30" s="490"/>
      <c r="BT30" s="490"/>
      <c r="BU30" s="491"/>
      <c r="BV30" s="489">
        <v>2173970</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193</v>
      </c>
      <c r="D32" s="414"/>
      <c r="E32" s="414"/>
      <c r="F32" s="414"/>
      <c r="G32" s="414"/>
      <c r="H32" s="414"/>
      <c r="I32" s="414"/>
      <c r="J32" s="414"/>
      <c r="K32" s="414"/>
      <c r="L32" s="414"/>
      <c r="M32" s="414"/>
      <c r="N32" s="414"/>
      <c r="O32" s="414"/>
      <c r="P32" s="414"/>
      <c r="Q32" s="414"/>
      <c r="R32" s="414"/>
      <c r="S32" s="41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199</v>
      </c>
      <c r="D33" s="407"/>
      <c r="E33" s="406" t="s">
        <v>200</v>
      </c>
      <c r="F33" s="406"/>
      <c r="G33" s="406"/>
      <c r="H33" s="406"/>
      <c r="I33" s="406"/>
      <c r="J33" s="406"/>
      <c r="K33" s="406"/>
      <c r="L33" s="406"/>
      <c r="M33" s="406"/>
      <c r="N33" s="406"/>
      <c r="O33" s="406"/>
      <c r="P33" s="406"/>
      <c r="Q33" s="406"/>
      <c r="R33" s="406"/>
      <c r="S33" s="406"/>
      <c r="T33" s="206"/>
      <c r="U33" s="407" t="s">
        <v>201</v>
      </c>
      <c r="V33" s="407"/>
      <c r="W33" s="406" t="s">
        <v>200</v>
      </c>
      <c r="X33" s="406"/>
      <c r="Y33" s="406"/>
      <c r="Z33" s="406"/>
      <c r="AA33" s="406"/>
      <c r="AB33" s="406"/>
      <c r="AC33" s="406"/>
      <c r="AD33" s="406"/>
      <c r="AE33" s="406"/>
      <c r="AF33" s="406"/>
      <c r="AG33" s="406"/>
      <c r="AH33" s="406"/>
      <c r="AI33" s="406"/>
      <c r="AJ33" s="406"/>
      <c r="AK33" s="406"/>
      <c r="AL33" s="206"/>
      <c r="AM33" s="407" t="s">
        <v>201</v>
      </c>
      <c r="AN33" s="407"/>
      <c r="AO33" s="406" t="s">
        <v>200</v>
      </c>
      <c r="AP33" s="406"/>
      <c r="AQ33" s="406"/>
      <c r="AR33" s="406"/>
      <c r="AS33" s="406"/>
      <c r="AT33" s="406"/>
      <c r="AU33" s="406"/>
      <c r="AV33" s="406"/>
      <c r="AW33" s="406"/>
      <c r="AX33" s="406"/>
      <c r="AY33" s="406"/>
      <c r="AZ33" s="406"/>
      <c r="BA33" s="406"/>
      <c r="BB33" s="406"/>
      <c r="BC33" s="406"/>
      <c r="BD33" s="207"/>
      <c r="BE33" s="406" t="s">
        <v>202</v>
      </c>
      <c r="BF33" s="406"/>
      <c r="BG33" s="406" t="s">
        <v>203</v>
      </c>
      <c r="BH33" s="406"/>
      <c r="BI33" s="406"/>
      <c r="BJ33" s="406"/>
      <c r="BK33" s="406"/>
      <c r="BL33" s="406"/>
      <c r="BM33" s="406"/>
      <c r="BN33" s="406"/>
      <c r="BO33" s="406"/>
      <c r="BP33" s="406"/>
      <c r="BQ33" s="406"/>
      <c r="BR33" s="406"/>
      <c r="BS33" s="406"/>
      <c r="BT33" s="406"/>
      <c r="BU33" s="406"/>
      <c r="BV33" s="207"/>
      <c r="BW33" s="407" t="s">
        <v>202</v>
      </c>
      <c r="BX33" s="407"/>
      <c r="BY33" s="406" t="s">
        <v>204</v>
      </c>
      <c r="BZ33" s="406"/>
      <c r="CA33" s="406"/>
      <c r="CB33" s="406"/>
      <c r="CC33" s="406"/>
      <c r="CD33" s="406"/>
      <c r="CE33" s="406"/>
      <c r="CF33" s="406"/>
      <c r="CG33" s="406"/>
      <c r="CH33" s="406"/>
      <c r="CI33" s="406"/>
      <c r="CJ33" s="406"/>
      <c r="CK33" s="406"/>
      <c r="CL33" s="406"/>
      <c r="CM33" s="406"/>
      <c r="CN33" s="206"/>
      <c r="CO33" s="407" t="s">
        <v>205</v>
      </c>
      <c r="CP33" s="407"/>
      <c r="CQ33" s="406" t="s">
        <v>206</v>
      </c>
      <c r="CR33" s="406"/>
      <c r="CS33" s="406"/>
      <c r="CT33" s="406"/>
      <c r="CU33" s="406"/>
      <c r="CV33" s="406"/>
      <c r="CW33" s="406"/>
      <c r="CX33" s="406"/>
      <c r="CY33" s="406"/>
      <c r="CZ33" s="406"/>
      <c r="DA33" s="406"/>
      <c r="DB33" s="406"/>
      <c r="DC33" s="406"/>
      <c r="DD33" s="406"/>
      <c r="DE33" s="406"/>
      <c r="DF33" s="206"/>
      <c r="DG33" s="405" t="s">
        <v>207</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国民健康保険事業（事業勘定）</v>
      </c>
      <c r="X34" s="404"/>
      <c r="Y34" s="404"/>
      <c r="Z34" s="404"/>
      <c r="AA34" s="404"/>
      <c r="AB34" s="404"/>
      <c r="AC34" s="404"/>
      <c r="AD34" s="404"/>
      <c r="AE34" s="404"/>
      <c r="AF34" s="404"/>
      <c r="AG34" s="404"/>
      <c r="AH34" s="404"/>
      <c r="AI34" s="404"/>
      <c r="AJ34" s="404"/>
      <c r="AK34" s="404"/>
      <c r="AL34" s="181"/>
      <c r="AM34" s="403" t="str">
        <f>IF(AO34="","",MAX(C34:D43,U34:V43)+1)</f>
        <v/>
      </c>
      <c r="AN34" s="403"/>
      <c r="AO34" s="404"/>
      <c r="AP34" s="404"/>
      <c r="AQ34" s="404"/>
      <c r="AR34" s="404"/>
      <c r="AS34" s="404"/>
      <c r="AT34" s="404"/>
      <c r="AU34" s="404"/>
      <c r="AV34" s="404"/>
      <c r="AW34" s="404"/>
      <c r="AX34" s="404"/>
      <c r="AY34" s="404"/>
      <c r="AZ34" s="404"/>
      <c r="BA34" s="404"/>
      <c r="BB34" s="404"/>
      <c r="BC34" s="404"/>
      <c r="BD34" s="181"/>
      <c r="BE34" s="403">
        <f>IF(BG34="","",MAX(C34:D43,U34:V43,AM34:AN43)+1)</f>
        <v>6</v>
      </c>
      <c r="BF34" s="403"/>
      <c r="BG34" s="404" t="str">
        <f>IF('各会計、関係団体の財政状況及び健全化判断比率'!B32="","",'各会計、関係団体の財政状況及び健全化判断比率'!B32)</f>
        <v>簡易水道事業特別会計</v>
      </c>
      <c r="BH34" s="404"/>
      <c r="BI34" s="404"/>
      <c r="BJ34" s="404"/>
      <c r="BK34" s="404"/>
      <c r="BL34" s="404"/>
      <c r="BM34" s="404"/>
      <c r="BN34" s="404"/>
      <c r="BO34" s="404"/>
      <c r="BP34" s="404"/>
      <c r="BQ34" s="404"/>
      <c r="BR34" s="404"/>
      <c r="BS34" s="404"/>
      <c r="BT34" s="404"/>
      <c r="BU34" s="404"/>
      <c r="BV34" s="181"/>
      <c r="BW34" s="403">
        <f>IF(BY34="","",MAX(C34:D43,U34:V43,AM34:AN43,BE34:BF43)+1)</f>
        <v>10</v>
      </c>
      <c r="BX34" s="403"/>
      <c r="BY34" s="404" t="str">
        <f>IF('各会計、関係団体の財政状況及び健全化判断比率'!B68="","",'各会計、関係団体の財政状況及び健全化判断比率'!B68)</f>
        <v>球磨郡公立多良木病院企業団</v>
      </c>
      <c r="BZ34" s="404"/>
      <c r="CA34" s="404"/>
      <c r="CB34" s="404"/>
      <c r="CC34" s="404"/>
      <c r="CD34" s="404"/>
      <c r="CE34" s="404"/>
      <c r="CF34" s="404"/>
      <c r="CG34" s="404"/>
      <c r="CH34" s="404"/>
      <c r="CI34" s="404"/>
      <c r="CJ34" s="404"/>
      <c r="CK34" s="404"/>
      <c r="CL34" s="404"/>
      <c r="CM34" s="404"/>
      <c r="CN34" s="181"/>
      <c r="CO34" s="403">
        <f>IF(CQ34="","",MAX(C34:D43,U34:V43,AM34:AN43,BE34:BF43,BW34:BX43)+1)</f>
        <v>16</v>
      </c>
      <c r="CP34" s="403"/>
      <c r="CQ34" s="404" t="str">
        <f>IF('各会計、関係団体の財政状況及び健全化判断比率'!BS7="","",'各会計、関係団体の財政状況及び健全化判断比率'!BS7)</f>
        <v>株式会社みずかみ</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国民健康保険事業（直診勘定）</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7</v>
      </c>
      <c r="BF35" s="403"/>
      <c r="BG35" s="404" t="str">
        <f>IF('各会計、関係団体の財政状況及び健全化判断比率'!B33="","",'各会計、関係団体の財政状況及び健全化判断比率'!B33)</f>
        <v>下水道事業特別会計</v>
      </c>
      <c r="BH35" s="404"/>
      <c r="BI35" s="404"/>
      <c r="BJ35" s="404"/>
      <c r="BK35" s="404"/>
      <c r="BL35" s="404"/>
      <c r="BM35" s="404"/>
      <c r="BN35" s="404"/>
      <c r="BO35" s="404"/>
      <c r="BP35" s="404"/>
      <c r="BQ35" s="404"/>
      <c r="BR35" s="404"/>
      <c r="BS35" s="404"/>
      <c r="BT35" s="404"/>
      <c r="BU35" s="404"/>
      <c r="BV35" s="181"/>
      <c r="BW35" s="403">
        <f t="shared" ref="BW35:BW43" si="2">IF(BY35="","",BW34+1)</f>
        <v>11</v>
      </c>
      <c r="BX35" s="403"/>
      <c r="BY35" s="404" t="str">
        <f>IF('各会計、関係団体の財政状況及び健全化判断比率'!B69="","",'各会計、関係団体の財政状況及び健全化判断比率'!B69)</f>
        <v>上球磨消防組合</v>
      </c>
      <c r="BZ35" s="404"/>
      <c r="CA35" s="404"/>
      <c r="CB35" s="404"/>
      <c r="CC35" s="404"/>
      <c r="CD35" s="404"/>
      <c r="CE35" s="404"/>
      <c r="CF35" s="404"/>
      <c r="CG35" s="404"/>
      <c r="CH35" s="404"/>
      <c r="CI35" s="404"/>
      <c r="CJ35" s="404"/>
      <c r="CK35" s="404"/>
      <c r="CL35" s="404"/>
      <c r="CM35" s="404"/>
      <c r="CN35" s="181"/>
      <c r="CO35" s="403">
        <f t="shared" ref="CO35:CO43" si="3">IF(CQ35="","",CO34+1)</f>
        <v>17</v>
      </c>
      <c r="CP35" s="403"/>
      <c r="CQ35" s="404" t="str">
        <f>IF('各会計、関係団体の財政状況及び健全化判断比率'!BS8="","",'各会計、関係団体の財政状況及び健全化判断比率'!BS8)</f>
        <v>くま川鉄道株式会社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介護保険事業</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f t="shared" si="1"/>
        <v>8</v>
      </c>
      <c r="BF36" s="403"/>
      <c r="BG36" s="404" t="str">
        <f>IF('各会計、関係団体の財政状況及び健全化判断比率'!B34="","",'各会計、関係団体の財政状況及び健全化判断比率'!B34)</f>
        <v>農業集落排水事業特別会計</v>
      </c>
      <c r="BH36" s="404"/>
      <c r="BI36" s="404"/>
      <c r="BJ36" s="404"/>
      <c r="BK36" s="404"/>
      <c r="BL36" s="404"/>
      <c r="BM36" s="404"/>
      <c r="BN36" s="404"/>
      <c r="BO36" s="404"/>
      <c r="BP36" s="404"/>
      <c r="BQ36" s="404"/>
      <c r="BR36" s="404"/>
      <c r="BS36" s="404"/>
      <c r="BT36" s="404"/>
      <c r="BU36" s="404"/>
      <c r="BV36" s="181"/>
      <c r="BW36" s="403">
        <f t="shared" si="2"/>
        <v>12</v>
      </c>
      <c r="BX36" s="403"/>
      <c r="BY36" s="404" t="str">
        <f>IF('各会計、関係団体の財政状況及び健全化判断比率'!B70="","",'各会計、関係団体の財政状況及び健全化判断比率'!B70)</f>
        <v>人吉球磨広域行政組合（一般会計）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後期高齢者医療事業</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f t="shared" si="1"/>
        <v>9</v>
      </c>
      <c r="BF37" s="403"/>
      <c r="BG37" s="404" t="str">
        <f>IF('各会計、関係団体の財政状況及び健全化判断比率'!B35="","",'各会計、関係団体の財政状況及び健全化判断比率'!B35)</f>
        <v>林業集落排水事業特別会計</v>
      </c>
      <c r="BH37" s="404"/>
      <c r="BI37" s="404"/>
      <c r="BJ37" s="404"/>
      <c r="BK37" s="404"/>
      <c r="BL37" s="404"/>
      <c r="BM37" s="404"/>
      <c r="BN37" s="404"/>
      <c r="BO37" s="404"/>
      <c r="BP37" s="404"/>
      <c r="BQ37" s="404"/>
      <c r="BR37" s="404"/>
      <c r="BS37" s="404"/>
      <c r="BT37" s="404"/>
      <c r="BU37" s="404"/>
      <c r="BV37" s="181"/>
      <c r="BW37" s="403">
        <f t="shared" si="2"/>
        <v>13</v>
      </c>
      <c r="BX37" s="403"/>
      <c r="BY37" s="404" t="str">
        <f>IF('各会計、関係団体の財政状況及び健全化判断比率'!B71="","",'各会計、関係団体の財政状況及び健全化判断比率'!B71)</f>
        <v>熊本県高齢者医療広域連合（一般会計）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14</v>
      </c>
      <c r="BX38" s="403"/>
      <c r="BY38" s="404" t="str">
        <f>IF('各会計、関係団体の財政状況及び健全化判断比率'!B72="","",'各会計、関係団体の財政状況及び健全化判断比率'!B72)</f>
        <v>熊本県高齢者医療広域連合（後期高齢者医療特別会計）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15</v>
      </c>
      <c r="BX39" s="403"/>
      <c r="BY39" s="404" t="str">
        <f>IF('各会計、関係団体の財政状況及び健全化判断比率'!B73="","",'各会計、関係団体の財政状況及び健全化判断比率'!B73)</f>
        <v>熊本県市町村総合事務組合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400" t="s">
        <v>209</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210</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211</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212</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213</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214</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215</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216</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SJ/L1ww1ca3aB84CzkPRYGgr4X0V1Z4creekRtsMcqesQwEGDG3NgVIIGqtFAjEDtMZUQ7b0BwtbK8v4vPTyWw==" saltValue="MToGVRyiHCYtpJp3e8AiO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217</v>
      </c>
      <c r="DI1" s="754"/>
      <c r="DJ1" s="754"/>
      <c r="DK1" s="754"/>
      <c r="DL1" s="754"/>
      <c r="DM1" s="754"/>
      <c r="DN1" s="755"/>
      <c r="DO1" s="214"/>
      <c r="DP1" s="753" t="s">
        <v>218</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220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222</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223</v>
      </c>
      <c r="S4" s="716"/>
      <c r="T4" s="716"/>
      <c r="U4" s="716"/>
      <c r="V4" s="716"/>
      <c r="W4" s="716"/>
      <c r="X4" s="716"/>
      <c r="Y4" s="717"/>
      <c r="Z4" s="715" t="s">
        <v>224</v>
      </c>
      <c r="AA4" s="716"/>
      <c r="AB4" s="716"/>
      <c r="AC4" s="717"/>
      <c r="AD4" s="715" t="s">
        <v>225</v>
      </c>
      <c r="AE4" s="716"/>
      <c r="AF4" s="716"/>
      <c r="AG4" s="716"/>
      <c r="AH4" s="716"/>
      <c r="AI4" s="716"/>
      <c r="AJ4" s="716"/>
      <c r="AK4" s="717"/>
      <c r="AL4" s="715" t="s">
        <v>224</v>
      </c>
      <c r="AM4" s="716"/>
      <c r="AN4" s="716"/>
      <c r="AO4" s="717"/>
      <c r="AP4" s="756" t="s">
        <v>226</v>
      </c>
      <c r="AQ4" s="756"/>
      <c r="AR4" s="756"/>
      <c r="AS4" s="756"/>
      <c r="AT4" s="756"/>
      <c r="AU4" s="756"/>
      <c r="AV4" s="756"/>
      <c r="AW4" s="756"/>
      <c r="AX4" s="756"/>
      <c r="AY4" s="756"/>
      <c r="AZ4" s="756"/>
      <c r="BA4" s="756"/>
      <c r="BB4" s="756"/>
      <c r="BC4" s="756"/>
      <c r="BD4" s="756"/>
      <c r="BE4" s="756"/>
      <c r="BF4" s="756"/>
      <c r="BG4" s="756" t="s">
        <v>227</v>
      </c>
      <c r="BH4" s="756"/>
      <c r="BI4" s="756"/>
      <c r="BJ4" s="756"/>
      <c r="BK4" s="756"/>
      <c r="BL4" s="756"/>
      <c r="BM4" s="756"/>
      <c r="BN4" s="756"/>
      <c r="BO4" s="756" t="s">
        <v>224</v>
      </c>
      <c r="BP4" s="756"/>
      <c r="BQ4" s="756"/>
      <c r="BR4" s="756"/>
      <c r="BS4" s="756" t="s">
        <v>228</v>
      </c>
      <c r="BT4" s="756"/>
      <c r="BU4" s="756"/>
      <c r="BV4" s="756"/>
      <c r="BW4" s="756"/>
      <c r="BX4" s="756"/>
      <c r="BY4" s="756"/>
      <c r="BZ4" s="756"/>
      <c r="CA4" s="756"/>
      <c r="CB4" s="756"/>
      <c r="CD4" s="715" t="s">
        <v>229</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230</v>
      </c>
      <c r="C5" s="713"/>
      <c r="D5" s="713"/>
      <c r="E5" s="713"/>
      <c r="F5" s="713"/>
      <c r="G5" s="713"/>
      <c r="H5" s="713"/>
      <c r="I5" s="713"/>
      <c r="J5" s="713"/>
      <c r="K5" s="713"/>
      <c r="L5" s="713"/>
      <c r="M5" s="713"/>
      <c r="N5" s="713"/>
      <c r="O5" s="713"/>
      <c r="P5" s="713"/>
      <c r="Q5" s="714"/>
      <c r="R5" s="709">
        <v>259903</v>
      </c>
      <c r="S5" s="710"/>
      <c r="T5" s="710"/>
      <c r="U5" s="710"/>
      <c r="V5" s="710"/>
      <c r="W5" s="710"/>
      <c r="X5" s="710"/>
      <c r="Y5" s="738"/>
      <c r="Z5" s="751">
        <v>4</v>
      </c>
      <c r="AA5" s="751"/>
      <c r="AB5" s="751"/>
      <c r="AC5" s="751"/>
      <c r="AD5" s="752">
        <v>259903</v>
      </c>
      <c r="AE5" s="752"/>
      <c r="AF5" s="752"/>
      <c r="AG5" s="752"/>
      <c r="AH5" s="752"/>
      <c r="AI5" s="752"/>
      <c r="AJ5" s="752"/>
      <c r="AK5" s="752"/>
      <c r="AL5" s="739">
        <v>13.1</v>
      </c>
      <c r="AM5" s="721"/>
      <c r="AN5" s="721"/>
      <c r="AO5" s="740"/>
      <c r="AP5" s="712" t="s">
        <v>231</v>
      </c>
      <c r="AQ5" s="713"/>
      <c r="AR5" s="713"/>
      <c r="AS5" s="713"/>
      <c r="AT5" s="713"/>
      <c r="AU5" s="713"/>
      <c r="AV5" s="713"/>
      <c r="AW5" s="713"/>
      <c r="AX5" s="713"/>
      <c r="AY5" s="713"/>
      <c r="AZ5" s="713"/>
      <c r="BA5" s="713"/>
      <c r="BB5" s="713"/>
      <c r="BC5" s="713"/>
      <c r="BD5" s="713"/>
      <c r="BE5" s="713"/>
      <c r="BF5" s="714"/>
      <c r="BG5" s="657">
        <v>258755</v>
      </c>
      <c r="BH5" s="658"/>
      <c r="BI5" s="658"/>
      <c r="BJ5" s="658"/>
      <c r="BK5" s="658"/>
      <c r="BL5" s="658"/>
      <c r="BM5" s="658"/>
      <c r="BN5" s="659"/>
      <c r="BO5" s="695">
        <v>99.6</v>
      </c>
      <c r="BP5" s="695"/>
      <c r="BQ5" s="695"/>
      <c r="BR5" s="695"/>
      <c r="BS5" s="696" t="s">
        <v>232</v>
      </c>
      <c r="BT5" s="696"/>
      <c r="BU5" s="696"/>
      <c r="BV5" s="696"/>
      <c r="BW5" s="696"/>
      <c r="BX5" s="696"/>
      <c r="BY5" s="696"/>
      <c r="BZ5" s="696"/>
      <c r="CA5" s="696"/>
      <c r="CB5" s="731"/>
      <c r="CD5" s="715" t="s">
        <v>226</v>
      </c>
      <c r="CE5" s="716"/>
      <c r="CF5" s="716"/>
      <c r="CG5" s="716"/>
      <c r="CH5" s="716"/>
      <c r="CI5" s="716"/>
      <c r="CJ5" s="716"/>
      <c r="CK5" s="716"/>
      <c r="CL5" s="716"/>
      <c r="CM5" s="716"/>
      <c r="CN5" s="716"/>
      <c r="CO5" s="716"/>
      <c r="CP5" s="716"/>
      <c r="CQ5" s="717"/>
      <c r="CR5" s="715" t="s">
        <v>233</v>
      </c>
      <c r="CS5" s="716"/>
      <c r="CT5" s="716"/>
      <c r="CU5" s="716"/>
      <c r="CV5" s="716"/>
      <c r="CW5" s="716"/>
      <c r="CX5" s="716"/>
      <c r="CY5" s="717"/>
      <c r="CZ5" s="715" t="s">
        <v>224</v>
      </c>
      <c r="DA5" s="716"/>
      <c r="DB5" s="716"/>
      <c r="DC5" s="717"/>
      <c r="DD5" s="715" t="s">
        <v>234</v>
      </c>
      <c r="DE5" s="716"/>
      <c r="DF5" s="716"/>
      <c r="DG5" s="716"/>
      <c r="DH5" s="716"/>
      <c r="DI5" s="716"/>
      <c r="DJ5" s="716"/>
      <c r="DK5" s="716"/>
      <c r="DL5" s="716"/>
      <c r="DM5" s="716"/>
      <c r="DN5" s="716"/>
      <c r="DO5" s="716"/>
      <c r="DP5" s="717"/>
      <c r="DQ5" s="715" t="s">
        <v>235</v>
      </c>
      <c r="DR5" s="716"/>
      <c r="DS5" s="716"/>
      <c r="DT5" s="716"/>
      <c r="DU5" s="716"/>
      <c r="DV5" s="716"/>
      <c r="DW5" s="716"/>
      <c r="DX5" s="716"/>
      <c r="DY5" s="716"/>
      <c r="DZ5" s="716"/>
      <c r="EA5" s="716"/>
      <c r="EB5" s="716"/>
      <c r="EC5" s="717"/>
    </row>
    <row r="6" spans="2:143" ht="11.25" customHeight="1" x14ac:dyDescent="0.15">
      <c r="B6" s="654" t="s">
        <v>236</v>
      </c>
      <c r="C6" s="655"/>
      <c r="D6" s="655"/>
      <c r="E6" s="655"/>
      <c r="F6" s="655"/>
      <c r="G6" s="655"/>
      <c r="H6" s="655"/>
      <c r="I6" s="655"/>
      <c r="J6" s="655"/>
      <c r="K6" s="655"/>
      <c r="L6" s="655"/>
      <c r="M6" s="655"/>
      <c r="N6" s="655"/>
      <c r="O6" s="655"/>
      <c r="P6" s="655"/>
      <c r="Q6" s="656"/>
      <c r="R6" s="657">
        <v>88257</v>
      </c>
      <c r="S6" s="658"/>
      <c r="T6" s="658"/>
      <c r="U6" s="658"/>
      <c r="V6" s="658"/>
      <c r="W6" s="658"/>
      <c r="X6" s="658"/>
      <c r="Y6" s="659"/>
      <c r="Z6" s="695">
        <v>1.4</v>
      </c>
      <c r="AA6" s="695"/>
      <c r="AB6" s="695"/>
      <c r="AC6" s="695"/>
      <c r="AD6" s="696">
        <v>88257</v>
      </c>
      <c r="AE6" s="696"/>
      <c r="AF6" s="696"/>
      <c r="AG6" s="696"/>
      <c r="AH6" s="696"/>
      <c r="AI6" s="696"/>
      <c r="AJ6" s="696"/>
      <c r="AK6" s="696"/>
      <c r="AL6" s="660">
        <v>4.5</v>
      </c>
      <c r="AM6" s="661"/>
      <c r="AN6" s="661"/>
      <c r="AO6" s="697"/>
      <c r="AP6" s="654" t="s">
        <v>237</v>
      </c>
      <c r="AQ6" s="655"/>
      <c r="AR6" s="655"/>
      <c r="AS6" s="655"/>
      <c r="AT6" s="655"/>
      <c r="AU6" s="655"/>
      <c r="AV6" s="655"/>
      <c r="AW6" s="655"/>
      <c r="AX6" s="655"/>
      <c r="AY6" s="655"/>
      <c r="AZ6" s="655"/>
      <c r="BA6" s="655"/>
      <c r="BB6" s="655"/>
      <c r="BC6" s="655"/>
      <c r="BD6" s="655"/>
      <c r="BE6" s="655"/>
      <c r="BF6" s="656"/>
      <c r="BG6" s="657">
        <v>258755</v>
      </c>
      <c r="BH6" s="658"/>
      <c r="BI6" s="658"/>
      <c r="BJ6" s="658"/>
      <c r="BK6" s="658"/>
      <c r="BL6" s="658"/>
      <c r="BM6" s="658"/>
      <c r="BN6" s="659"/>
      <c r="BO6" s="695">
        <v>99.6</v>
      </c>
      <c r="BP6" s="695"/>
      <c r="BQ6" s="695"/>
      <c r="BR6" s="695"/>
      <c r="BS6" s="696" t="s">
        <v>147</v>
      </c>
      <c r="BT6" s="696"/>
      <c r="BU6" s="696"/>
      <c r="BV6" s="696"/>
      <c r="BW6" s="696"/>
      <c r="BX6" s="696"/>
      <c r="BY6" s="696"/>
      <c r="BZ6" s="696"/>
      <c r="CA6" s="696"/>
      <c r="CB6" s="731"/>
      <c r="CD6" s="712" t="s">
        <v>238</v>
      </c>
      <c r="CE6" s="713"/>
      <c r="CF6" s="713"/>
      <c r="CG6" s="713"/>
      <c r="CH6" s="713"/>
      <c r="CI6" s="713"/>
      <c r="CJ6" s="713"/>
      <c r="CK6" s="713"/>
      <c r="CL6" s="713"/>
      <c r="CM6" s="713"/>
      <c r="CN6" s="713"/>
      <c r="CO6" s="713"/>
      <c r="CP6" s="713"/>
      <c r="CQ6" s="714"/>
      <c r="CR6" s="657">
        <v>56513</v>
      </c>
      <c r="CS6" s="658"/>
      <c r="CT6" s="658"/>
      <c r="CU6" s="658"/>
      <c r="CV6" s="658"/>
      <c r="CW6" s="658"/>
      <c r="CX6" s="658"/>
      <c r="CY6" s="659"/>
      <c r="CZ6" s="739">
        <v>1</v>
      </c>
      <c r="DA6" s="721"/>
      <c r="DB6" s="721"/>
      <c r="DC6" s="741"/>
      <c r="DD6" s="663" t="s">
        <v>239</v>
      </c>
      <c r="DE6" s="658"/>
      <c r="DF6" s="658"/>
      <c r="DG6" s="658"/>
      <c r="DH6" s="658"/>
      <c r="DI6" s="658"/>
      <c r="DJ6" s="658"/>
      <c r="DK6" s="658"/>
      <c r="DL6" s="658"/>
      <c r="DM6" s="658"/>
      <c r="DN6" s="658"/>
      <c r="DO6" s="658"/>
      <c r="DP6" s="659"/>
      <c r="DQ6" s="663">
        <v>56513</v>
      </c>
      <c r="DR6" s="658"/>
      <c r="DS6" s="658"/>
      <c r="DT6" s="658"/>
      <c r="DU6" s="658"/>
      <c r="DV6" s="658"/>
      <c r="DW6" s="658"/>
      <c r="DX6" s="658"/>
      <c r="DY6" s="658"/>
      <c r="DZ6" s="658"/>
      <c r="EA6" s="658"/>
      <c r="EB6" s="658"/>
      <c r="EC6" s="694"/>
    </row>
    <row r="7" spans="2:143" ht="11.25" customHeight="1" x14ac:dyDescent="0.15">
      <c r="B7" s="654" t="s">
        <v>240</v>
      </c>
      <c r="C7" s="655"/>
      <c r="D7" s="655"/>
      <c r="E7" s="655"/>
      <c r="F7" s="655"/>
      <c r="G7" s="655"/>
      <c r="H7" s="655"/>
      <c r="I7" s="655"/>
      <c r="J7" s="655"/>
      <c r="K7" s="655"/>
      <c r="L7" s="655"/>
      <c r="M7" s="655"/>
      <c r="N7" s="655"/>
      <c r="O7" s="655"/>
      <c r="P7" s="655"/>
      <c r="Q7" s="656"/>
      <c r="R7" s="657">
        <v>30</v>
      </c>
      <c r="S7" s="658"/>
      <c r="T7" s="658"/>
      <c r="U7" s="658"/>
      <c r="V7" s="658"/>
      <c r="W7" s="658"/>
      <c r="X7" s="658"/>
      <c r="Y7" s="659"/>
      <c r="Z7" s="695">
        <v>0</v>
      </c>
      <c r="AA7" s="695"/>
      <c r="AB7" s="695"/>
      <c r="AC7" s="695"/>
      <c r="AD7" s="696">
        <v>30</v>
      </c>
      <c r="AE7" s="696"/>
      <c r="AF7" s="696"/>
      <c r="AG7" s="696"/>
      <c r="AH7" s="696"/>
      <c r="AI7" s="696"/>
      <c r="AJ7" s="696"/>
      <c r="AK7" s="696"/>
      <c r="AL7" s="660">
        <v>0</v>
      </c>
      <c r="AM7" s="661"/>
      <c r="AN7" s="661"/>
      <c r="AO7" s="697"/>
      <c r="AP7" s="654" t="s">
        <v>241</v>
      </c>
      <c r="AQ7" s="655"/>
      <c r="AR7" s="655"/>
      <c r="AS7" s="655"/>
      <c r="AT7" s="655"/>
      <c r="AU7" s="655"/>
      <c r="AV7" s="655"/>
      <c r="AW7" s="655"/>
      <c r="AX7" s="655"/>
      <c r="AY7" s="655"/>
      <c r="AZ7" s="655"/>
      <c r="BA7" s="655"/>
      <c r="BB7" s="655"/>
      <c r="BC7" s="655"/>
      <c r="BD7" s="655"/>
      <c r="BE7" s="655"/>
      <c r="BF7" s="656"/>
      <c r="BG7" s="657">
        <v>68151</v>
      </c>
      <c r="BH7" s="658"/>
      <c r="BI7" s="658"/>
      <c r="BJ7" s="658"/>
      <c r="BK7" s="658"/>
      <c r="BL7" s="658"/>
      <c r="BM7" s="658"/>
      <c r="BN7" s="659"/>
      <c r="BO7" s="695">
        <v>26.2</v>
      </c>
      <c r="BP7" s="695"/>
      <c r="BQ7" s="695"/>
      <c r="BR7" s="695"/>
      <c r="BS7" s="696" t="s">
        <v>147</v>
      </c>
      <c r="BT7" s="696"/>
      <c r="BU7" s="696"/>
      <c r="BV7" s="696"/>
      <c r="BW7" s="696"/>
      <c r="BX7" s="696"/>
      <c r="BY7" s="696"/>
      <c r="BZ7" s="696"/>
      <c r="CA7" s="696"/>
      <c r="CB7" s="731"/>
      <c r="CD7" s="654" t="s">
        <v>242</v>
      </c>
      <c r="CE7" s="655"/>
      <c r="CF7" s="655"/>
      <c r="CG7" s="655"/>
      <c r="CH7" s="655"/>
      <c r="CI7" s="655"/>
      <c r="CJ7" s="655"/>
      <c r="CK7" s="655"/>
      <c r="CL7" s="655"/>
      <c r="CM7" s="655"/>
      <c r="CN7" s="655"/>
      <c r="CO7" s="655"/>
      <c r="CP7" s="655"/>
      <c r="CQ7" s="656"/>
      <c r="CR7" s="657">
        <v>2267364</v>
      </c>
      <c r="CS7" s="658"/>
      <c r="CT7" s="658"/>
      <c r="CU7" s="658"/>
      <c r="CV7" s="658"/>
      <c r="CW7" s="658"/>
      <c r="CX7" s="658"/>
      <c r="CY7" s="659"/>
      <c r="CZ7" s="695">
        <v>39.5</v>
      </c>
      <c r="DA7" s="695"/>
      <c r="DB7" s="695"/>
      <c r="DC7" s="695"/>
      <c r="DD7" s="663">
        <v>45237</v>
      </c>
      <c r="DE7" s="658"/>
      <c r="DF7" s="658"/>
      <c r="DG7" s="658"/>
      <c r="DH7" s="658"/>
      <c r="DI7" s="658"/>
      <c r="DJ7" s="658"/>
      <c r="DK7" s="658"/>
      <c r="DL7" s="658"/>
      <c r="DM7" s="658"/>
      <c r="DN7" s="658"/>
      <c r="DO7" s="658"/>
      <c r="DP7" s="659"/>
      <c r="DQ7" s="663">
        <v>1531437</v>
      </c>
      <c r="DR7" s="658"/>
      <c r="DS7" s="658"/>
      <c r="DT7" s="658"/>
      <c r="DU7" s="658"/>
      <c r="DV7" s="658"/>
      <c r="DW7" s="658"/>
      <c r="DX7" s="658"/>
      <c r="DY7" s="658"/>
      <c r="DZ7" s="658"/>
      <c r="EA7" s="658"/>
      <c r="EB7" s="658"/>
      <c r="EC7" s="694"/>
    </row>
    <row r="8" spans="2:143" ht="11.25" customHeight="1" x14ac:dyDescent="0.15">
      <c r="B8" s="654" t="s">
        <v>243</v>
      </c>
      <c r="C8" s="655"/>
      <c r="D8" s="655"/>
      <c r="E8" s="655"/>
      <c r="F8" s="655"/>
      <c r="G8" s="655"/>
      <c r="H8" s="655"/>
      <c r="I8" s="655"/>
      <c r="J8" s="655"/>
      <c r="K8" s="655"/>
      <c r="L8" s="655"/>
      <c r="M8" s="655"/>
      <c r="N8" s="655"/>
      <c r="O8" s="655"/>
      <c r="P8" s="655"/>
      <c r="Q8" s="656"/>
      <c r="R8" s="657">
        <v>602</v>
      </c>
      <c r="S8" s="658"/>
      <c r="T8" s="658"/>
      <c r="U8" s="658"/>
      <c r="V8" s="658"/>
      <c r="W8" s="658"/>
      <c r="X8" s="658"/>
      <c r="Y8" s="659"/>
      <c r="Z8" s="695">
        <v>0</v>
      </c>
      <c r="AA8" s="695"/>
      <c r="AB8" s="695"/>
      <c r="AC8" s="695"/>
      <c r="AD8" s="696">
        <v>602</v>
      </c>
      <c r="AE8" s="696"/>
      <c r="AF8" s="696"/>
      <c r="AG8" s="696"/>
      <c r="AH8" s="696"/>
      <c r="AI8" s="696"/>
      <c r="AJ8" s="696"/>
      <c r="AK8" s="696"/>
      <c r="AL8" s="660">
        <v>0</v>
      </c>
      <c r="AM8" s="661"/>
      <c r="AN8" s="661"/>
      <c r="AO8" s="697"/>
      <c r="AP8" s="654" t="s">
        <v>244</v>
      </c>
      <c r="AQ8" s="655"/>
      <c r="AR8" s="655"/>
      <c r="AS8" s="655"/>
      <c r="AT8" s="655"/>
      <c r="AU8" s="655"/>
      <c r="AV8" s="655"/>
      <c r="AW8" s="655"/>
      <c r="AX8" s="655"/>
      <c r="AY8" s="655"/>
      <c r="AZ8" s="655"/>
      <c r="BA8" s="655"/>
      <c r="BB8" s="655"/>
      <c r="BC8" s="655"/>
      <c r="BD8" s="655"/>
      <c r="BE8" s="655"/>
      <c r="BF8" s="656"/>
      <c r="BG8" s="657">
        <v>3049</v>
      </c>
      <c r="BH8" s="658"/>
      <c r="BI8" s="658"/>
      <c r="BJ8" s="658"/>
      <c r="BK8" s="658"/>
      <c r="BL8" s="658"/>
      <c r="BM8" s="658"/>
      <c r="BN8" s="659"/>
      <c r="BO8" s="695">
        <v>1.2</v>
      </c>
      <c r="BP8" s="695"/>
      <c r="BQ8" s="695"/>
      <c r="BR8" s="695"/>
      <c r="BS8" s="696" t="s">
        <v>239</v>
      </c>
      <c r="BT8" s="696"/>
      <c r="BU8" s="696"/>
      <c r="BV8" s="696"/>
      <c r="BW8" s="696"/>
      <c r="BX8" s="696"/>
      <c r="BY8" s="696"/>
      <c r="BZ8" s="696"/>
      <c r="CA8" s="696"/>
      <c r="CB8" s="731"/>
      <c r="CD8" s="654" t="s">
        <v>245</v>
      </c>
      <c r="CE8" s="655"/>
      <c r="CF8" s="655"/>
      <c r="CG8" s="655"/>
      <c r="CH8" s="655"/>
      <c r="CI8" s="655"/>
      <c r="CJ8" s="655"/>
      <c r="CK8" s="655"/>
      <c r="CL8" s="655"/>
      <c r="CM8" s="655"/>
      <c r="CN8" s="655"/>
      <c r="CO8" s="655"/>
      <c r="CP8" s="655"/>
      <c r="CQ8" s="656"/>
      <c r="CR8" s="657">
        <v>737846</v>
      </c>
      <c r="CS8" s="658"/>
      <c r="CT8" s="658"/>
      <c r="CU8" s="658"/>
      <c r="CV8" s="658"/>
      <c r="CW8" s="658"/>
      <c r="CX8" s="658"/>
      <c r="CY8" s="659"/>
      <c r="CZ8" s="695">
        <v>12.9</v>
      </c>
      <c r="DA8" s="695"/>
      <c r="DB8" s="695"/>
      <c r="DC8" s="695"/>
      <c r="DD8" s="663">
        <v>4751</v>
      </c>
      <c r="DE8" s="658"/>
      <c r="DF8" s="658"/>
      <c r="DG8" s="658"/>
      <c r="DH8" s="658"/>
      <c r="DI8" s="658"/>
      <c r="DJ8" s="658"/>
      <c r="DK8" s="658"/>
      <c r="DL8" s="658"/>
      <c r="DM8" s="658"/>
      <c r="DN8" s="658"/>
      <c r="DO8" s="658"/>
      <c r="DP8" s="659"/>
      <c r="DQ8" s="663">
        <v>550488</v>
      </c>
      <c r="DR8" s="658"/>
      <c r="DS8" s="658"/>
      <c r="DT8" s="658"/>
      <c r="DU8" s="658"/>
      <c r="DV8" s="658"/>
      <c r="DW8" s="658"/>
      <c r="DX8" s="658"/>
      <c r="DY8" s="658"/>
      <c r="DZ8" s="658"/>
      <c r="EA8" s="658"/>
      <c r="EB8" s="658"/>
      <c r="EC8" s="694"/>
    </row>
    <row r="9" spans="2:143" ht="11.25" customHeight="1" x14ac:dyDescent="0.15">
      <c r="B9" s="654" t="s">
        <v>246</v>
      </c>
      <c r="C9" s="655"/>
      <c r="D9" s="655"/>
      <c r="E9" s="655"/>
      <c r="F9" s="655"/>
      <c r="G9" s="655"/>
      <c r="H9" s="655"/>
      <c r="I9" s="655"/>
      <c r="J9" s="655"/>
      <c r="K9" s="655"/>
      <c r="L9" s="655"/>
      <c r="M9" s="655"/>
      <c r="N9" s="655"/>
      <c r="O9" s="655"/>
      <c r="P9" s="655"/>
      <c r="Q9" s="656"/>
      <c r="R9" s="657">
        <v>419</v>
      </c>
      <c r="S9" s="658"/>
      <c r="T9" s="658"/>
      <c r="U9" s="658"/>
      <c r="V9" s="658"/>
      <c r="W9" s="658"/>
      <c r="X9" s="658"/>
      <c r="Y9" s="659"/>
      <c r="Z9" s="695">
        <v>0</v>
      </c>
      <c r="AA9" s="695"/>
      <c r="AB9" s="695"/>
      <c r="AC9" s="695"/>
      <c r="AD9" s="696">
        <v>419</v>
      </c>
      <c r="AE9" s="696"/>
      <c r="AF9" s="696"/>
      <c r="AG9" s="696"/>
      <c r="AH9" s="696"/>
      <c r="AI9" s="696"/>
      <c r="AJ9" s="696"/>
      <c r="AK9" s="696"/>
      <c r="AL9" s="660">
        <v>0</v>
      </c>
      <c r="AM9" s="661"/>
      <c r="AN9" s="661"/>
      <c r="AO9" s="697"/>
      <c r="AP9" s="654" t="s">
        <v>247</v>
      </c>
      <c r="AQ9" s="655"/>
      <c r="AR9" s="655"/>
      <c r="AS9" s="655"/>
      <c r="AT9" s="655"/>
      <c r="AU9" s="655"/>
      <c r="AV9" s="655"/>
      <c r="AW9" s="655"/>
      <c r="AX9" s="655"/>
      <c r="AY9" s="655"/>
      <c r="AZ9" s="655"/>
      <c r="BA9" s="655"/>
      <c r="BB9" s="655"/>
      <c r="BC9" s="655"/>
      <c r="BD9" s="655"/>
      <c r="BE9" s="655"/>
      <c r="BF9" s="656"/>
      <c r="BG9" s="657">
        <v>55546</v>
      </c>
      <c r="BH9" s="658"/>
      <c r="BI9" s="658"/>
      <c r="BJ9" s="658"/>
      <c r="BK9" s="658"/>
      <c r="BL9" s="658"/>
      <c r="BM9" s="658"/>
      <c r="BN9" s="659"/>
      <c r="BO9" s="695">
        <v>21.4</v>
      </c>
      <c r="BP9" s="695"/>
      <c r="BQ9" s="695"/>
      <c r="BR9" s="695"/>
      <c r="BS9" s="696" t="s">
        <v>147</v>
      </c>
      <c r="BT9" s="696"/>
      <c r="BU9" s="696"/>
      <c r="BV9" s="696"/>
      <c r="BW9" s="696"/>
      <c r="BX9" s="696"/>
      <c r="BY9" s="696"/>
      <c r="BZ9" s="696"/>
      <c r="CA9" s="696"/>
      <c r="CB9" s="731"/>
      <c r="CD9" s="654" t="s">
        <v>248</v>
      </c>
      <c r="CE9" s="655"/>
      <c r="CF9" s="655"/>
      <c r="CG9" s="655"/>
      <c r="CH9" s="655"/>
      <c r="CI9" s="655"/>
      <c r="CJ9" s="655"/>
      <c r="CK9" s="655"/>
      <c r="CL9" s="655"/>
      <c r="CM9" s="655"/>
      <c r="CN9" s="655"/>
      <c r="CO9" s="655"/>
      <c r="CP9" s="655"/>
      <c r="CQ9" s="656"/>
      <c r="CR9" s="657">
        <v>150054</v>
      </c>
      <c r="CS9" s="658"/>
      <c r="CT9" s="658"/>
      <c r="CU9" s="658"/>
      <c r="CV9" s="658"/>
      <c r="CW9" s="658"/>
      <c r="CX9" s="658"/>
      <c r="CY9" s="659"/>
      <c r="CZ9" s="695">
        <v>2.6</v>
      </c>
      <c r="DA9" s="695"/>
      <c r="DB9" s="695"/>
      <c r="DC9" s="695"/>
      <c r="DD9" s="663">
        <v>6581</v>
      </c>
      <c r="DE9" s="658"/>
      <c r="DF9" s="658"/>
      <c r="DG9" s="658"/>
      <c r="DH9" s="658"/>
      <c r="DI9" s="658"/>
      <c r="DJ9" s="658"/>
      <c r="DK9" s="658"/>
      <c r="DL9" s="658"/>
      <c r="DM9" s="658"/>
      <c r="DN9" s="658"/>
      <c r="DO9" s="658"/>
      <c r="DP9" s="659"/>
      <c r="DQ9" s="663">
        <v>124392</v>
      </c>
      <c r="DR9" s="658"/>
      <c r="DS9" s="658"/>
      <c r="DT9" s="658"/>
      <c r="DU9" s="658"/>
      <c r="DV9" s="658"/>
      <c r="DW9" s="658"/>
      <c r="DX9" s="658"/>
      <c r="DY9" s="658"/>
      <c r="DZ9" s="658"/>
      <c r="EA9" s="658"/>
      <c r="EB9" s="658"/>
      <c r="EC9" s="694"/>
    </row>
    <row r="10" spans="2:143" ht="11.25" customHeight="1" x14ac:dyDescent="0.15">
      <c r="B10" s="654" t="s">
        <v>249</v>
      </c>
      <c r="C10" s="655"/>
      <c r="D10" s="655"/>
      <c r="E10" s="655"/>
      <c r="F10" s="655"/>
      <c r="G10" s="655"/>
      <c r="H10" s="655"/>
      <c r="I10" s="655"/>
      <c r="J10" s="655"/>
      <c r="K10" s="655"/>
      <c r="L10" s="655"/>
      <c r="M10" s="655"/>
      <c r="N10" s="655"/>
      <c r="O10" s="655"/>
      <c r="P10" s="655"/>
      <c r="Q10" s="656"/>
      <c r="R10" s="657" t="s">
        <v>147</v>
      </c>
      <c r="S10" s="658"/>
      <c r="T10" s="658"/>
      <c r="U10" s="658"/>
      <c r="V10" s="658"/>
      <c r="W10" s="658"/>
      <c r="X10" s="658"/>
      <c r="Y10" s="659"/>
      <c r="Z10" s="695" t="s">
        <v>131</v>
      </c>
      <c r="AA10" s="695"/>
      <c r="AB10" s="695"/>
      <c r="AC10" s="695"/>
      <c r="AD10" s="696" t="s">
        <v>147</v>
      </c>
      <c r="AE10" s="696"/>
      <c r="AF10" s="696"/>
      <c r="AG10" s="696"/>
      <c r="AH10" s="696"/>
      <c r="AI10" s="696"/>
      <c r="AJ10" s="696"/>
      <c r="AK10" s="696"/>
      <c r="AL10" s="660" t="s">
        <v>131</v>
      </c>
      <c r="AM10" s="661"/>
      <c r="AN10" s="661"/>
      <c r="AO10" s="697"/>
      <c r="AP10" s="654" t="s">
        <v>250</v>
      </c>
      <c r="AQ10" s="655"/>
      <c r="AR10" s="655"/>
      <c r="AS10" s="655"/>
      <c r="AT10" s="655"/>
      <c r="AU10" s="655"/>
      <c r="AV10" s="655"/>
      <c r="AW10" s="655"/>
      <c r="AX10" s="655"/>
      <c r="AY10" s="655"/>
      <c r="AZ10" s="655"/>
      <c r="BA10" s="655"/>
      <c r="BB10" s="655"/>
      <c r="BC10" s="655"/>
      <c r="BD10" s="655"/>
      <c r="BE10" s="655"/>
      <c r="BF10" s="656"/>
      <c r="BG10" s="657">
        <v>3542</v>
      </c>
      <c r="BH10" s="658"/>
      <c r="BI10" s="658"/>
      <c r="BJ10" s="658"/>
      <c r="BK10" s="658"/>
      <c r="BL10" s="658"/>
      <c r="BM10" s="658"/>
      <c r="BN10" s="659"/>
      <c r="BO10" s="695">
        <v>1.4</v>
      </c>
      <c r="BP10" s="695"/>
      <c r="BQ10" s="695"/>
      <c r="BR10" s="695"/>
      <c r="BS10" s="696" t="s">
        <v>147</v>
      </c>
      <c r="BT10" s="696"/>
      <c r="BU10" s="696"/>
      <c r="BV10" s="696"/>
      <c r="BW10" s="696"/>
      <c r="BX10" s="696"/>
      <c r="BY10" s="696"/>
      <c r="BZ10" s="696"/>
      <c r="CA10" s="696"/>
      <c r="CB10" s="731"/>
      <c r="CD10" s="654" t="s">
        <v>251</v>
      </c>
      <c r="CE10" s="655"/>
      <c r="CF10" s="655"/>
      <c r="CG10" s="655"/>
      <c r="CH10" s="655"/>
      <c r="CI10" s="655"/>
      <c r="CJ10" s="655"/>
      <c r="CK10" s="655"/>
      <c r="CL10" s="655"/>
      <c r="CM10" s="655"/>
      <c r="CN10" s="655"/>
      <c r="CO10" s="655"/>
      <c r="CP10" s="655"/>
      <c r="CQ10" s="656"/>
      <c r="CR10" s="657" t="s">
        <v>147</v>
      </c>
      <c r="CS10" s="658"/>
      <c r="CT10" s="658"/>
      <c r="CU10" s="658"/>
      <c r="CV10" s="658"/>
      <c r="CW10" s="658"/>
      <c r="CX10" s="658"/>
      <c r="CY10" s="659"/>
      <c r="CZ10" s="695" t="s">
        <v>239</v>
      </c>
      <c r="DA10" s="695"/>
      <c r="DB10" s="695"/>
      <c r="DC10" s="695"/>
      <c r="DD10" s="663" t="s">
        <v>131</v>
      </c>
      <c r="DE10" s="658"/>
      <c r="DF10" s="658"/>
      <c r="DG10" s="658"/>
      <c r="DH10" s="658"/>
      <c r="DI10" s="658"/>
      <c r="DJ10" s="658"/>
      <c r="DK10" s="658"/>
      <c r="DL10" s="658"/>
      <c r="DM10" s="658"/>
      <c r="DN10" s="658"/>
      <c r="DO10" s="658"/>
      <c r="DP10" s="659"/>
      <c r="DQ10" s="663" t="s">
        <v>131</v>
      </c>
      <c r="DR10" s="658"/>
      <c r="DS10" s="658"/>
      <c r="DT10" s="658"/>
      <c r="DU10" s="658"/>
      <c r="DV10" s="658"/>
      <c r="DW10" s="658"/>
      <c r="DX10" s="658"/>
      <c r="DY10" s="658"/>
      <c r="DZ10" s="658"/>
      <c r="EA10" s="658"/>
      <c r="EB10" s="658"/>
      <c r="EC10" s="694"/>
    </row>
    <row r="11" spans="2:143" ht="11.25" customHeight="1" x14ac:dyDescent="0.15">
      <c r="B11" s="654" t="s">
        <v>252</v>
      </c>
      <c r="C11" s="655"/>
      <c r="D11" s="655"/>
      <c r="E11" s="655"/>
      <c r="F11" s="655"/>
      <c r="G11" s="655"/>
      <c r="H11" s="655"/>
      <c r="I11" s="655"/>
      <c r="J11" s="655"/>
      <c r="K11" s="655"/>
      <c r="L11" s="655"/>
      <c r="M11" s="655"/>
      <c r="N11" s="655"/>
      <c r="O11" s="655"/>
      <c r="P11" s="655"/>
      <c r="Q11" s="656"/>
      <c r="R11" s="657">
        <v>48949</v>
      </c>
      <c r="S11" s="658"/>
      <c r="T11" s="658"/>
      <c r="U11" s="658"/>
      <c r="V11" s="658"/>
      <c r="W11" s="658"/>
      <c r="X11" s="658"/>
      <c r="Y11" s="659"/>
      <c r="Z11" s="660">
        <v>0.8</v>
      </c>
      <c r="AA11" s="661"/>
      <c r="AB11" s="661"/>
      <c r="AC11" s="662"/>
      <c r="AD11" s="663">
        <v>48949</v>
      </c>
      <c r="AE11" s="658"/>
      <c r="AF11" s="658"/>
      <c r="AG11" s="658"/>
      <c r="AH11" s="658"/>
      <c r="AI11" s="658"/>
      <c r="AJ11" s="658"/>
      <c r="AK11" s="659"/>
      <c r="AL11" s="660">
        <v>2.5</v>
      </c>
      <c r="AM11" s="661"/>
      <c r="AN11" s="661"/>
      <c r="AO11" s="697"/>
      <c r="AP11" s="654" t="s">
        <v>253</v>
      </c>
      <c r="AQ11" s="655"/>
      <c r="AR11" s="655"/>
      <c r="AS11" s="655"/>
      <c r="AT11" s="655"/>
      <c r="AU11" s="655"/>
      <c r="AV11" s="655"/>
      <c r="AW11" s="655"/>
      <c r="AX11" s="655"/>
      <c r="AY11" s="655"/>
      <c r="AZ11" s="655"/>
      <c r="BA11" s="655"/>
      <c r="BB11" s="655"/>
      <c r="BC11" s="655"/>
      <c r="BD11" s="655"/>
      <c r="BE11" s="655"/>
      <c r="BF11" s="656"/>
      <c r="BG11" s="657">
        <v>6014</v>
      </c>
      <c r="BH11" s="658"/>
      <c r="BI11" s="658"/>
      <c r="BJ11" s="658"/>
      <c r="BK11" s="658"/>
      <c r="BL11" s="658"/>
      <c r="BM11" s="658"/>
      <c r="BN11" s="659"/>
      <c r="BO11" s="695">
        <v>2.2999999999999998</v>
      </c>
      <c r="BP11" s="695"/>
      <c r="BQ11" s="695"/>
      <c r="BR11" s="695"/>
      <c r="BS11" s="696" t="s">
        <v>147</v>
      </c>
      <c r="BT11" s="696"/>
      <c r="BU11" s="696"/>
      <c r="BV11" s="696"/>
      <c r="BW11" s="696"/>
      <c r="BX11" s="696"/>
      <c r="BY11" s="696"/>
      <c r="BZ11" s="696"/>
      <c r="CA11" s="696"/>
      <c r="CB11" s="731"/>
      <c r="CD11" s="654" t="s">
        <v>254</v>
      </c>
      <c r="CE11" s="655"/>
      <c r="CF11" s="655"/>
      <c r="CG11" s="655"/>
      <c r="CH11" s="655"/>
      <c r="CI11" s="655"/>
      <c r="CJ11" s="655"/>
      <c r="CK11" s="655"/>
      <c r="CL11" s="655"/>
      <c r="CM11" s="655"/>
      <c r="CN11" s="655"/>
      <c r="CO11" s="655"/>
      <c r="CP11" s="655"/>
      <c r="CQ11" s="656"/>
      <c r="CR11" s="657">
        <v>393861</v>
      </c>
      <c r="CS11" s="658"/>
      <c r="CT11" s="658"/>
      <c r="CU11" s="658"/>
      <c r="CV11" s="658"/>
      <c r="CW11" s="658"/>
      <c r="CX11" s="658"/>
      <c r="CY11" s="659"/>
      <c r="CZ11" s="695">
        <v>6.9</v>
      </c>
      <c r="DA11" s="695"/>
      <c r="DB11" s="695"/>
      <c r="DC11" s="695"/>
      <c r="DD11" s="663">
        <v>102638</v>
      </c>
      <c r="DE11" s="658"/>
      <c r="DF11" s="658"/>
      <c r="DG11" s="658"/>
      <c r="DH11" s="658"/>
      <c r="DI11" s="658"/>
      <c r="DJ11" s="658"/>
      <c r="DK11" s="658"/>
      <c r="DL11" s="658"/>
      <c r="DM11" s="658"/>
      <c r="DN11" s="658"/>
      <c r="DO11" s="658"/>
      <c r="DP11" s="659"/>
      <c r="DQ11" s="663">
        <v>225837</v>
      </c>
      <c r="DR11" s="658"/>
      <c r="DS11" s="658"/>
      <c r="DT11" s="658"/>
      <c r="DU11" s="658"/>
      <c r="DV11" s="658"/>
      <c r="DW11" s="658"/>
      <c r="DX11" s="658"/>
      <c r="DY11" s="658"/>
      <c r="DZ11" s="658"/>
      <c r="EA11" s="658"/>
      <c r="EB11" s="658"/>
      <c r="EC11" s="694"/>
    </row>
    <row r="12" spans="2:143" ht="11.25" customHeight="1" x14ac:dyDescent="0.15">
      <c r="B12" s="654" t="s">
        <v>255</v>
      </c>
      <c r="C12" s="655"/>
      <c r="D12" s="655"/>
      <c r="E12" s="655"/>
      <c r="F12" s="655"/>
      <c r="G12" s="655"/>
      <c r="H12" s="655"/>
      <c r="I12" s="655"/>
      <c r="J12" s="655"/>
      <c r="K12" s="655"/>
      <c r="L12" s="655"/>
      <c r="M12" s="655"/>
      <c r="N12" s="655"/>
      <c r="O12" s="655"/>
      <c r="P12" s="655"/>
      <c r="Q12" s="656"/>
      <c r="R12" s="657" t="s">
        <v>131</v>
      </c>
      <c r="S12" s="658"/>
      <c r="T12" s="658"/>
      <c r="U12" s="658"/>
      <c r="V12" s="658"/>
      <c r="W12" s="658"/>
      <c r="X12" s="658"/>
      <c r="Y12" s="659"/>
      <c r="Z12" s="695" t="s">
        <v>239</v>
      </c>
      <c r="AA12" s="695"/>
      <c r="AB12" s="695"/>
      <c r="AC12" s="695"/>
      <c r="AD12" s="696" t="s">
        <v>147</v>
      </c>
      <c r="AE12" s="696"/>
      <c r="AF12" s="696"/>
      <c r="AG12" s="696"/>
      <c r="AH12" s="696"/>
      <c r="AI12" s="696"/>
      <c r="AJ12" s="696"/>
      <c r="AK12" s="696"/>
      <c r="AL12" s="660" t="s">
        <v>131</v>
      </c>
      <c r="AM12" s="661"/>
      <c r="AN12" s="661"/>
      <c r="AO12" s="697"/>
      <c r="AP12" s="654" t="s">
        <v>256</v>
      </c>
      <c r="AQ12" s="655"/>
      <c r="AR12" s="655"/>
      <c r="AS12" s="655"/>
      <c r="AT12" s="655"/>
      <c r="AU12" s="655"/>
      <c r="AV12" s="655"/>
      <c r="AW12" s="655"/>
      <c r="AX12" s="655"/>
      <c r="AY12" s="655"/>
      <c r="AZ12" s="655"/>
      <c r="BA12" s="655"/>
      <c r="BB12" s="655"/>
      <c r="BC12" s="655"/>
      <c r="BD12" s="655"/>
      <c r="BE12" s="655"/>
      <c r="BF12" s="656"/>
      <c r="BG12" s="657">
        <v>176707</v>
      </c>
      <c r="BH12" s="658"/>
      <c r="BI12" s="658"/>
      <c r="BJ12" s="658"/>
      <c r="BK12" s="658"/>
      <c r="BL12" s="658"/>
      <c r="BM12" s="658"/>
      <c r="BN12" s="659"/>
      <c r="BO12" s="695">
        <v>68</v>
      </c>
      <c r="BP12" s="695"/>
      <c r="BQ12" s="695"/>
      <c r="BR12" s="695"/>
      <c r="BS12" s="696" t="s">
        <v>131</v>
      </c>
      <c r="BT12" s="696"/>
      <c r="BU12" s="696"/>
      <c r="BV12" s="696"/>
      <c r="BW12" s="696"/>
      <c r="BX12" s="696"/>
      <c r="BY12" s="696"/>
      <c r="BZ12" s="696"/>
      <c r="CA12" s="696"/>
      <c r="CB12" s="731"/>
      <c r="CD12" s="654" t="s">
        <v>257</v>
      </c>
      <c r="CE12" s="655"/>
      <c r="CF12" s="655"/>
      <c r="CG12" s="655"/>
      <c r="CH12" s="655"/>
      <c r="CI12" s="655"/>
      <c r="CJ12" s="655"/>
      <c r="CK12" s="655"/>
      <c r="CL12" s="655"/>
      <c r="CM12" s="655"/>
      <c r="CN12" s="655"/>
      <c r="CO12" s="655"/>
      <c r="CP12" s="655"/>
      <c r="CQ12" s="656"/>
      <c r="CR12" s="657">
        <v>339228</v>
      </c>
      <c r="CS12" s="658"/>
      <c r="CT12" s="658"/>
      <c r="CU12" s="658"/>
      <c r="CV12" s="658"/>
      <c r="CW12" s="658"/>
      <c r="CX12" s="658"/>
      <c r="CY12" s="659"/>
      <c r="CZ12" s="695">
        <v>5.9</v>
      </c>
      <c r="DA12" s="695"/>
      <c r="DB12" s="695"/>
      <c r="DC12" s="695"/>
      <c r="DD12" s="663">
        <v>123255</v>
      </c>
      <c r="DE12" s="658"/>
      <c r="DF12" s="658"/>
      <c r="DG12" s="658"/>
      <c r="DH12" s="658"/>
      <c r="DI12" s="658"/>
      <c r="DJ12" s="658"/>
      <c r="DK12" s="658"/>
      <c r="DL12" s="658"/>
      <c r="DM12" s="658"/>
      <c r="DN12" s="658"/>
      <c r="DO12" s="658"/>
      <c r="DP12" s="659"/>
      <c r="DQ12" s="663">
        <v>180228</v>
      </c>
      <c r="DR12" s="658"/>
      <c r="DS12" s="658"/>
      <c r="DT12" s="658"/>
      <c r="DU12" s="658"/>
      <c r="DV12" s="658"/>
      <c r="DW12" s="658"/>
      <c r="DX12" s="658"/>
      <c r="DY12" s="658"/>
      <c r="DZ12" s="658"/>
      <c r="EA12" s="658"/>
      <c r="EB12" s="658"/>
      <c r="EC12" s="694"/>
    </row>
    <row r="13" spans="2:143" ht="11.25" customHeight="1" x14ac:dyDescent="0.15">
      <c r="B13" s="654" t="s">
        <v>258</v>
      </c>
      <c r="C13" s="655"/>
      <c r="D13" s="655"/>
      <c r="E13" s="655"/>
      <c r="F13" s="655"/>
      <c r="G13" s="655"/>
      <c r="H13" s="655"/>
      <c r="I13" s="655"/>
      <c r="J13" s="655"/>
      <c r="K13" s="655"/>
      <c r="L13" s="655"/>
      <c r="M13" s="655"/>
      <c r="N13" s="655"/>
      <c r="O13" s="655"/>
      <c r="P13" s="655"/>
      <c r="Q13" s="656"/>
      <c r="R13" s="657" t="s">
        <v>239</v>
      </c>
      <c r="S13" s="658"/>
      <c r="T13" s="658"/>
      <c r="U13" s="658"/>
      <c r="V13" s="658"/>
      <c r="W13" s="658"/>
      <c r="X13" s="658"/>
      <c r="Y13" s="659"/>
      <c r="Z13" s="695" t="s">
        <v>131</v>
      </c>
      <c r="AA13" s="695"/>
      <c r="AB13" s="695"/>
      <c r="AC13" s="695"/>
      <c r="AD13" s="696" t="s">
        <v>239</v>
      </c>
      <c r="AE13" s="696"/>
      <c r="AF13" s="696"/>
      <c r="AG13" s="696"/>
      <c r="AH13" s="696"/>
      <c r="AI13" s="696"/>
      <c r="AJ13" s="696"/>
      <c r="AK13" s="696"/>
      <c r="AL13" s="660" t="s">
        <v>147</v>
      </c>
      <c r="AM13" s="661"/>
      <c r="AN13" s="661"/>
      <c r="AO13" s="697"/>
      <c r="AP13" s="654" t="s">
        <v>259</v>
      </c>
      <c r="AQ13" s="655"/>
      <c r="AR13" s="655"/>
      <c r="AS13" s="655"/>
      <c r="AT13" s="655"/>
      <c r="AU13" s="655"/>
      <c r="AV13" s="655"/>
      <c r="AW13" s="655"/>
      <c r="AX13" s="655"/>
      <c r="AY13" s="655"/>
      <c r="AZ13" s="655"/>
      <c r="BA13" s="655"/>
      <c r="BB13" s="655"/>
      <c r="BC13" s="655"/>
      <c r="BD13" s="655"/>
      <c r="BE13" s="655"/>
      <c r="BF13" s="656"/>
      <c r="BG13" s="657">
        <v>107670</v>
      </c>
      <c r="BH13" s="658"/>
      <c r="BI13" s="658"/>
      <c r="BJ13" s="658"/>
      <c r="BK13" s="658"/>
      <c r="BL13" s="658"/>
      <c r="BM13" s="658"/>
      <c r="BN13" s="659"/>
      <c r="BO13" s="695">
        <v>41.4</v>
      </c>
      <c r="BP13" s="695"/>
      <c r="BQ13" s="695"/>
      <c r="BR13" s="695"/>
      <c r="BS13" s="696" t="s">
        <v>147</v>
      </c>
      <c r="BT13" s="696"/>
      <c r="BU13" s="696"/>
      <c r="BV13" s="696"/>
      <c r="BW13" s="696"/>
      <c r="BX13" s="696"/>
      <c r="BY13" s="696"/>
      <c r="BZ13" s="696"/>
      <c r="CA13" s="696"/>
      <c r="CB13" s="731"/>
      <c r="CD13" s="654" t="s">
        <v>260</v>
      </c>
      <c r="CE13" s="655"/>
      <c r="CF13" s="655"/>
      <c r="CG13" s="655"/>
      <c r="CH13" s="655"/>
      <c r="CI13" s="655"/>
      <c r="CJ13" s="655"/>
      <c r="CK13" s="655"/>
      <c r="CL13" s="655"/>
      <c r="CM13" s="655"/>
      <c r="CN13" s="655"/>
      <c r="CO13" s="655"/>
      <c r="CP13" s="655"/>
      <c r="CQ13" s="656"/>
      <c r="CR13" s="657">
        <v>180698</v>
      </c>
      <c r="CS13" s="658"/>
      <c r="CT13" s="658"/>
      <c r="CU13" s="658"/>
      <c r="CV13" s="658"/>
      <c r="CW13" s="658"/>
      <c r="CX13" s="658"/>
      <c r="CY13" s="659"/>
      <c r="CZ13" s="695">
        <v>3.1</v>
      </c>
      <c r="DA13" s="695"/>
      <c r="DB13" s="695"/>
      <c r="DC13" s="695"/>
      <c r="DD13" s="663">
        <v>106886</v>
      </c>
      <c r="DE13" s="658"/>
      <c r="DF13" s="658"/>
      <c r="DG13" s="658"/>
      <c r="DH13" s="658"/>
      <c r="DI13" s="658"/>
      <c r="DJ13" s="658"/>
      <c r="DK13" s="658"/>
      <c r="DL13" s="658"/>
      <c r="DM13" s="658"/>
      <c r="DN13" s="658"/>
      <c r="DO13" s="658"/>
      <c r="DP13" s="659"/>
      <c r="DQ13" s="663">
        <v>72733</v>
      </c>
      <c r="DR13" s="658"/>
      <c r="DS13" s="658"/>
      <c r="DT13" s="658"/>
      <c r="DU13" s="658"/>
      <c r="DV13" s="658"/>
      <c r="DW13" s="658"/>
      <c r="DX13" s="658"/>
      <c r="DY13" s="658"/>
      <c r="DZ13" s="658"/>
      <c r="EA13" s="658"/>
      <c r="EB13" s="658"/>
      <c r="EC13" s="694"/>
    </row>
    <row r="14" spans="2:143" ht="11.25" customHeight="1" x14ac:dyDescent="0.15">
      <c r="B14" s="654" t="s">
        <v>261</v>
      </c>
      <c r="C14" s="655"/>
      <c r="D14" s="655"/>
      <c r="E14" s="655"/>
      <c r="F14" s="655"/>
      <c r="G14" s="655"/>
      <c r="H14" s="655"/>
      <c r="I14" s="655"/>
      <c r="J14" s="655"/>
      <c r="K14" s="655"/>
      <c r="L14" s="655"/>
      <c r="M14" s="655"/>
      <c r="N14" s="655"/>
      <c r="O14" s="655"/>
      <c r="P14" s="655"/>
      <c r="Q14" s="656"/>
      <c r="R14" s="657" t="s">
        <v>131</v>
      </c>
      <c r="S14" s="658"/>
      <c r="T14" s="658"/>
      <c r="U14" s="658"/>
      <c r="V14" s="658"/>
      <c r="W14" s="658"/>
      <c r="X14" s="658"/>
      <c r="Y14" s="659"/>
      <c r="Z14" s="695" t="s">
        <v>131</v>
      </c>
      <c r="AA14" s="695"/>
      <c r="AB14" s="695"/>
      <c r="AC14" s="695"/>
      <c r="AD14" s="696" t="s">
        <v>131</v>
      </c>
      <c r="AE14" s="696"/>
      <c r="AF14" s="696"/>
      <c r="AG14" s="696"/>
      <c r="AH14" s="696"/>
      <c r="AI14" s="696"/>
      <c r="AJ14" s="696"/>
      <c r="AK14" s="696"/>
      <c r="AL14" s="660" t="s">
        <v>131</v>
      </c>
      <c r="AM14" s="661"/>
      <c r="AN14" s="661"/>
      <c r="AO14" s="697"/>
      <c r="AP14" s="654" t="s">
        <v>262</v>
      </c>
      <c r="AQ14" s="655"/>
      <c r="AR14" s="655"/>
      <c r="AS14" s="655"/>
      <c r="AT14" s="655"/>
      <c r="AU14" s="655"/>
      <c r="AV14" s="655"/>
      <c r="AW14" s="655"/>
      <c r="AX14" s="655"/>
      <c r="AY14" s="655"/>
      <c r="AZ14" s="655"/>
      <c r="BA14" s="655"/>
      <c r="BB14" s="655"/>
      <c r="BC14" s="655"/>
      <c r="BD14" s="655"/>
      <c r="BE14" s="655"/>
      <c r="BF14" s="656"/>
      <c r="BG14" s="657">
        <v>9586</v>
      </c>
      <c r="BH14" s="658"/>
      <c r="BI14" s="658"/>
      <c r="BJ14" s="658"/>
      <c r="BK14" s="658"/>
      <c r="BL14" s="658"/>
      <c r="BM14" s="658"/>
      <c r="BN14" s="659"/>
      <c r="BO14" s="695">
        <v>3.7</v>
      </c>
      <c r="BP14" s="695"/>
      <c r="BQ14" s="695"/>
      <c r="BR14" s="695"/>
      <c r="BS14" s="696" t="s">
        <v>239</v>
      </c>
      <c r="BT14" s="696"/>
      <c r="BU14" s="696"/>
      <c r="BV14" s="696"/>
      <c r="BW14" s="696"/>
      <c r="BX14" s="696"/>
      <c r="BY14" s="696"/>
      <c r="BZ14" s="696"/>
      <c r="CA14" s="696"/>
      <c r="CB14" s="731"/>
      <c r="CD14" s="654" t="s">
        <v>263</v>
      </c>
      <c r="CE14" s="655"/>
      <c r="CF14" s="655"/>
      <c r="CG14" s="655"/>
      <c r="CH14" s="655"/>
      <c r="CI14" s="655"/>
      <c r="CJ14" s="655"/>
      <c r="CK14" s="655"/>
      <c r="CL14" s="655"/>
      <c r="CM14" s="655"/>
      <c r="CN14" s="655"/>
      <c r="CO14" s="655"/>
      <c r="CP14" s="655"/>
      <c r="CQ14" s="656"/>
      <c r="CR14" s="657">
        <v>91224</v>
      </c>
      <c r="CS14" s="658"/>
      <c r="CT14" s="658"/>
      <c r="CU14" s="658"/>
      <c r="CV14" s="658"/>
      <c r="CW14" s="658"/>
      <c r="CX14" s="658"/>
      <c r="CY14" s="659"/>
      <c r="CZ14" s="695">
        <v>1.6</v>
      </c>
      <c r="DA14" s="695"/>
      <c r="DB14" s="695"/>
      <c r="DC14" s="695"/>
      <c r="DD14" s="663" t="s">
        <v>131</v>
      </c>
      <c r="DE14" s="658"/>
      <c r="DF14" s="658"/>
      <c r="DG14" s="658"/>
      <c r="DH14" s="658"/>
      <c r="DI14" s="658"/>
      <c r="DJ14" s="658"/>
      <c r="DK14" s="658"/>
      <c r="DL14" s="658"/>
      <c r="DM14" s="658"/>
      <c r="DN14" s="658"/>
      <c r="DO14" s="658"/>
      <c r="DP14" s="659"/>
      <c r="DQ14" s="663">
        <v>88302</v>
      </c>
      <c r="DR14" s="658"/>
      <c r="DS14" s="658"/>
      <c r="DT14" s="658"/>
      <c r="DU14" s="658"/>
      <c r="DV14" s="658"/>
      <c r="DW14" s="658"/>
      <c r="DX14" s="658"/>
      <c r="DY14" s="658"/>
      <c r="DZ14" s="658"/>
      <c r="EA14" s="658"/>
      <c r="EB14" s="658"/>
      <c r="EC14" s="694"/>
    </row>
    <row r="15" spans="2:143" ht="11.25" customHeight="1" x14ac:dyDescent="0.15">
      <c r="B15" s="654" t="s">
        <v>264</v>
      </c>
      <c r="C15" s="655"/>
      <c r="D15" s="655"/>
      <c r="E15" s="655"/>
      <c r="F15" s="655"/>
      <c r="G15" s="655"/>
      <c r="H15" s="655"/>
      <c r="I15" s="655"/>
      <c r="J15" s="655"/>
      <c r="K15" s="655"/>
      <c r="L15" s="655"/>
      <c r="M15" s="655"/>
      <c r="N15" s="655"/>
      <c r="O15" s="655"/>
      <c r="P15" s="655"/>
      <c r="Q15" s="656"/>
      <c r="R15" s="657" t="s">
        <v>147</v>
      </c>
      <c r="S15" s="658"/>
      <c r="T15" s="658"/>
      <c r="U15" s="658"/>
      <c r="V15" s="658"/>
      <c r="W15" s="658"/>
      <c r="X15" s="658"/>
      <c r="Y15" s="659"/>
      <c r="Z15" s="695" t="s">
        <v>147</v>
      </c>
      <c r="AA15" s="695"/>
      <c r="AB15" s="695"/>
      <c r="AC15" s="695"/>
      <c r="AD15" s="696" t="s">
        <v>131</v>
      </c>
      <c r="AE15" s="696"/>
      <c r="AF15" s="696"/>
      <c r="AG15" s="696"/>
      <c r="AH15" s="696"/>
      <c r="AI15" s="696"/>
      <c r="AJ15" s="696"/>
      <c r="AK15" s="696"/>
      <c r="AL15" s="660" t="s">
        <v>239</v>
      </c>
      <c r="AM15" s="661"/>
      <c r="AN15" s="661"/>
      <c r="AO15" s="697"/>
      <c r="AP15" s="654" t="s">
        <v>265</v>
      </c>
      <c r="AQ15" s="655"/>
      <c r="AR15" s="655"/>
      <c r="AS15" s="655"/>
      <c r="AT15" s="655"/>
      <c r="AU15" s="655"/>
      <c r="AV15" s="655"/>
      <c r="AW15" s="655"/>
      <c r="AX15" s="655"/>
      <c r="AY15" s="655"/>
      <c r="AZ15" s="655"/>
      <c r="BA15" s="655"/>
      <c r="BB15" s="655"/>
      <c r="BC15" s="655"/>
      <c r="BD15" s="655"/>
      <c r="BE15" s="655"/>
      <c r="BF15" s="656"/>
      <c r="BG15" s="657">
        <v>4311</v>
      </c>
      <c r="BH15" s="658"/>
      <c r="BI15" s="658"/>
      <c r="BJ15" s="658"/>
      <c r="BK15" s="658"/>
      <c r="BL15" s="658"/>
      <c r="BM15" s="658"/>
      <c r="BN15" s="659"/>
      <c r="BO15" s="695">
        <v>1.7</v>
      </c>
      <c r="BP15" s="695"/>
      <c r="BQ15" s="695"/>
      <c r="BR15" s="695"/>
      <c r="BS15" s="696" t="s">
        <v>131</v>
      </c>
      <c r="BT15" s="696"/>
      <c r="BU15" s="696"/>
      <c r="BV15" s="696"/>
      <c r="BW15" s="696"/>
      <c r="BX15" s="696"/>
      <c r="BY15" s="696"/>
      <c r="BZ15" s="696"/>
      <c r="CA15" s="696"/>
      <c r="CB15" s="731"/>
      <c r="CD15" s="654" t="s">
        <v>266</v>
      </c>
      <c r="CE15" s="655"/>
      <c r="CF15" s="655"/>
      <c r="CG15" s="655"/>
      <c r="CH15" s="655"/>
      <c r="CI15" s="655"/>
      <c r="CJ15" s="655"/>
      <c r="CK15" s="655"/>
      <c r="CL15" s="655"/>
      <c r="CM15" s="655"/>
      <c r="CN15" s="655"/>
      <c r="CO15" s="655"/>
      <c r="CP15" s="655"/>
      <c r="CQ15" s="656"/>
      <c r="CR15" s="657">
        <v>468704</v>
      </c>
      <c r="CS15" s="658"/>
      <c r="CT15" s="658"/>
      <c r="CU15" s="658"/>
      <c r="CV15" s="658"/>
      <c r="CW15" s="658"/>
      <c r="CX15" s="658"/>
      <c r="CY15" s="659"/>
      <c r="CZ15" s="695">
        <v>8.1999999999999993</v>
      </c>
      <c r="DA15" s="695"/>
      <c r="DB15" s="695"/>
      <c r="DC15" s="695"/>
      <c r="DD15" s="663">
        <v>212617</v>
      </c>
      <c r="DE15" s="658"/>
      <c r="DF15" s="658"/>
      <c r="DG15" s="658"/>
      <c r="DH15" s="658"/>
      <c r="DI15" s="658"/>
      <c r="DJ15" s="658"/>
      <c r="DK15" s="658"/>
      <c r="DL15" s="658"/>
      <c r="DM15" s="658"/>
      <c r="DN15" s="658"/>
      <c r="DO15" s="658"/>
      <c r="DP15" s="659"/>
      <c r="DQ15" s="663">
        <v>207096</v>
      </c>
      <c r="DR15" s="658"/>
      <c r="DS15" s="658"/>
      <c r="DT15" s="658"/>
      <c r="DU15" s="658"/>
      <c r="DV15" s="658"/>
      <c r="DW15" s="658"/>
      <c r="DX15" s="658"/>
      <c r="DY15" s="658"/>
      <c r="DZ15" s="658"/>
      <c r="EA15" s="658"/>
      <c r="EB15" s="658"/>
      <c r="EC15" s="694"/>
    </row>
    <row r="16" spans="2:143" ht="11.25" customHeight="1" x14ac:dyDescent="0.15">
      <c r="B16" s="654" t="s">
        <v>267</v>
      </c>
      <c r="C16" s="655"/>
      <c r="D16" s="655"/>
      <c r="E16" s="655"/>
      <c r="F16" s="655"/>
      <c r="G16" s="655"/>
      <c r="H16" s="655"/>
      <c r="I16" s="655"/>
      <c r="J16" s="655"/>
      <c r="K16" s="655"/>
      <c r="L16" s="655"/>
      <c r="M16" s="655"/>
      <c r="N16" s="655"/>
      <c r="O16" s="655"/>
      <c r="P16" s="655"/>
      <c r="Q16" s="656"/>
      <c r="R16" s="657">
        <v>3285</v>
      </c>
      <c r="S16" s="658"/>
      <c r="T16" s="658"/>
      <c r="U16" s="658"/>
      <c r="V16" s="658"/>
      <c r="W16" s="658"/>
      <c r="X16" s="658"/>
      <c r="Y16" s="659"/>
      <c r="Z16" s="695">
        <v>0.1</v>
      </c>
      <c r="AA16" s="695"/>
      <c r="AB16" s="695"/>
      <c r="AC16" s="695"/>
      <c r="AD16" s="696">
        <v>3285</v>
      </c>
      <c r="AE16" s="696"/>
      <c r="AF16" s="696"/>
      <c r="AG16" s="696"/>
      <c r="AH16" s="696"/>
      <c r="AI16" s="696"/>
      <c r="AJ16" s="696"/>
      <c r="AK16" s="696"/>
      <c r="AL16" s="660">
        <v>0.2</v>
      </c>
      <c r="AM16" s="661"/>
      <c r="AN16" s="661"/>
      <c r="AO16" s="697"/>
      <c r="AP16" s="654" t="s">
        <v>268</v>
      </c>
      <c r="AQ16" s="655"/>
      <c r="AR16" s="655"/>
      <c r="AS16" s="655"/>
      <c r="AT16" s="655"/>
      <c r="AU16" s="655"/>
      <c r="AV16" s="655"/>
      <c r="AW16" s="655"/>
      <c r="AX16" s="655"/>
      <c r="AY16" s="655"/>
      <c r="AZ16" s="655"/>
      <c r="BA16" s="655"/>
      <c r="BB16" s="655"/>
      <c r="BC16" s="655"/>
      <c r="BD16" s="655"/>
      <c r="BE16" s="655"/>
      <c r="BF16" s="656"/>
      <c r="BG16" s="657" t="s">
        <v>147</v>
      </c>
      <c r="BH16" s="658"/>
      <c r="BI16" s="658"/>
      <c r="BJ16" s="658"/>
      <c r="BK16" s="658"/>
      <c r="BL16" s="658"/>
      <c r="BM16" s="658"/>
      <c r="BN16" s="659"/>
      <c r="BO16" s="695" t="s">
        <v>239</v>
      </c>
      <c r="BP16" s="695"/>
      <c r="BQ16" s="695"/>
      <c r="BR16" s="695"/>
      <c r="BS16" s="696" t="s">
        <v>131</v>
      </c>
      <c r="BT16" s="696"/>
      <c r="BU16" s="696"/>
      <c r="BV16" s="696"/>
      <c r="BW16" s="696"/>
      <c r="BX16" s="696"/>
      <c r="BY16" s="696"/>
      <c r="BZ16" s="696"/>
      <c r="CA16" s="696"/>
      <c r="CB16" s="731"/>
      <c r="CD16" s="654" t="s">
        <v>269</v>
      </c>
      <c r="CE16" s="655"/>
      <c r="CF16" s="655"/>
      <c r="CG16" s="655"/>
      <c r="CH16" s="655"/>
      <c r="CI16" s="655"/>
      <c r="CJ16" s="655"/>
      <c r="CK16" s="655"/>
      <c r="CL16" s="655"/>
      <c r="CM16" s="655"/>
      <c r="CN16" s="655"/>
      <c r="CO16" s="655"/>
      <c r="CP16" s="655"/>
      <c r="CQ16" s="656"/>
      <c r="CR16" s="657">
        <v>627540</v>
      </c>
      <c r="CS16" s="658"/>
      <c r="CT16" s="658"/>
      <c r="CU16" s="658"/>
      <c r="CV16" s="658"/>
      <c r="CW16" s="658"/>
      <c r="CX16" s="658"/>
      <c r="CY16" s="659"/>
      <c r="CZ16" s="695">
        <v>10.9</v>
      </c>
      <c r="DA16" s="695"/>
      <c r="DB16" s="695"/>
      <c r="DC16" s="695"/>
      <c r="DD16" s="663" t="s">
        <v>147</v>
      </c>
      <c r="DE16" s="658"/>
      <c r="DF16" s="658"/>
      <c r="DG16" s="658"/>
      <c r="DH16" s="658"/>
      <c r="DI16" s="658"/>
      <c r="DJ16" s="658"/>
      <c r="DK16" s="658"/>
      <c r="DL16" s="658"/>
      <c r="DM16" s="658"/>
      <c r="DN16" s="658"/>
      <c r="DO16" s="658"/>
      <c r="DP16" s="659"/>
      <c r="DQ16" s="663">
        <v>245101</v>
      </c>
      <c r="DR16" s="658"/>
      <c r="DS16" s="658"/>
      <c r="DT16" s="658"/>
      <c r="DU16" s="658"/>
      <c r="DV16" s="658"/>
      <c r="DW16" s="658"/>
      <c r="DX16" s="658"/>
      <c r="DY16" s="658"/>
      <c r="DZ16" s="658"/>
      <c r="EA16" s="658"/>
      <c r="EB16" s="658"/>
      <c r="EC16" s="694"/>
    </row>
    <row r="17" spans="2:133" ht="11.25" customHeight="1" x14ac:dyDescent="0.15">
      <c r="B17" s="654" t="s">
        <v>270</v>
      </c>
      <c r="C17" s="655"/>
      <c r="D17" s="655"/>
      <c r="E17" s="655"/>
      <c r="F17" s="655"/>
      <c r="G17" s="655"/>
      <c r="H17" s="655"/>
      <c r="I17" s="655"/>
      <c r="J17" s="655"/>
      <c r="K17" s="655"/>
      <c r="L17" s="655"/>
      <c r="M17" s="655"/>
      <c r="N17" s="655"/>
      <c r="O17" s="655"/>
      <c r="P17" s="655"/>
      <c r="Q17" s="656"/>
      <c r="R17" s="657">
        <v>2540</v>
      </c>
      <c r="S17" s="658"/>
      <c r="T17" s="658"/>
      <c r="U17" s="658"/>
      <c r="V17" s="658"/>
      <c r="W17" s="658"/>
      <c r="X17" s="658"/>
      <c r="Y17" s="659"/>
      <c r="Z17" s="695">
        <v>0</v>
      </c>
      <c r="AA17" s="695"/>
      <c r="AB17" s="695"/>
      <c r="AC17" s="695"/>
      <c r="AD17" s="696">
        <v>2540</v>
      </c>
      <c r="AE17" s="696"/>
      <c r="AF17" s="696"/>
      <c r="AG17" s="696"/>
      <c r="AH17" s="696"/>
      <c r="AI17" s="696"/>
      <c r="AJ17" s="696"/>
      <c r="AK17" s="696"/>
      <c r="AL17" s="660">
        <v>0.1</v>
      </c>
      <c r="AM17" s="661"/>
      <c r="AN17" s="661"/>
      <c r="AO17" s="697"/>
      <c r="AP17" s="654" t="s">
        <v>271</v>
      </c>
      <c r="AQ17" s="655"/>
      <c r="AR17" s="655"/>
      <c r="AS17" s="655"/>
      <c r="AT17" s="655"/>
      <c r="AU17" s="655"/>
      <c r="AV17" s="655"/>
      <c r="AW17" s="655"/>
      <c r="AX17" s="655"/>
      <c r="AY17" s="655"/>
      <c r="AZ17" s="655"/>
      <c r="BA17" s="655"/>
      <c r="BB17" s="655"/>
      <c r="BC17" s="655"/>
      <c r="BD17" s="655"/>
      <c r="BE17" s="655"/>
      <c r="BF17" s="656"/>
      <c r="BG17" s="657" t="s">
        <v>147</v>
      </c>
      <c r="BH17" s="658"/>
      <c r="BI17" s="658"/>
      <c r="BJ17" s="658"/>
      <c r="BK17" s="658"/>
      <c r="BL17" s="658"/>
      <c r="BM17" s="658"/>
      <c r="BN17" s="659"/>
      <c r="BO17" s="695" t="s">
        <v>147</v>
      </c>
      <c r="BP17" s="695"/>
      <c r="BQ17" s="695"/>
      <c r="BR17" s="695"/>
      <c r="BS17" s="696" t="s">
        <v>239</v>
      </c>
      <c r="BT17" s="696"/>
      <c r="BU17" s="696"/>
      <c r="BV17" s="696"/>
      <c r="BW17" s="696"/>
      <c r="BX17" s="696"/>
      <c r="BY17" s="696"/>
      <c r="BZ17" s="696"/>
      <c r="CA17" s="696"/>
      <c r="CB17" s="731"/>
      <c r="CD17" s="654" t="s">
        <v>272</v>
      </c>
      <c r="CE17" s="655"/>
      <c r="CF17" s="655"/>
      <c r="CG17" s="655"/>
      <c r="CH17" s="655"/>
      <c r="CI17" s="655"/>
      <c r="CJ17" s="655"/>
      <c r="CK17" s="655"/>
      <c r="CL17" s="655"/>
      <c r="CM17" s="655"/>
      <c r="CN17" s="655"/>
      <c r="CO17" s="655"/>
      <c r="CP17" s="655"/>
      <c r="CQ17" s="656"/>
      <c r="CR17" s="657">
        <v>424132</v>
      </c>
      <c r="CS17" s="658"/>
      <c r="CT17" s="658"/>
      <c r="CU17" s="658"/>
      <c r="CV17" s="658"/>
      <c r="CW17" s="658"/>
      <c r="CX17" s="658"/>
      <c r="CY17" s="659"/>
      <c r="CZ17" s="695">
        <v>7.4</v>
      </c>
      <c r="DA17" s="695"/>
      <c r="DB17" s="695"/>
      <c r="DC17" s="695"/>
      <c r="DD17" s="663" t="s">
        <v>131</v>
      </c>
      <c r="DE17" s="658"/>
      <c r="DF17" s="658"/>
      <c r="DG17" s="658"/>
      <c r="DH17" s="658"/>
      <c r="DI17" s="658"/>
      <c r="DJ17" s="658"/>
      <c r="DK17" s="658"/>
      <c r="DL17" s="658"/>
      <c r="DM17" s="658"/>
      <c r="DN17" s="658"/>
      <c r="DO17" s="658"/>
      <c r="DP17" s="659"/>
      <c r="DQ17" s="663">
        <v>424132</v>
      </c>
      <c r="DR17" s="658"/>
      <c r="DS17" s="658"/>
      <c r="DT17" s="658"/>
      <c r="DU17" s="658"/>
      <c r="DV17" s="658"/>
      <c r="DW17" s="658"/>
      <c r="DX17" s="658"/>
      <c r="DY17" s="658"/>
      <c r="DZ17" s="658"/>
      <c r="EA17" s="658"/>
      <c r="EB17" s="658"/>
      <c r="EC17" s="694"/>
    </row>
    <row r="18" spans="2:133" ht="11.25" customHeight="1" x14ac:dyDescent="0.15">
      <c r="B18" s="654" t="s">
        <v>273</v>
      </c>
      <c r="C18" s="655"/>
      <c r="D18" s="655"/>
      <c r="E18" s="655"/>
      <c r="F18" s="655"/>
      <c r="G18" s="655"/>
      <c r="H18" s="655"/>
      <c r="I18" s="655"/>
      <c r="J18" s="655"/>
      <c r="K18" s="655"/>
      <c r="L18" s="655"/>
      <c r="M18" s="655"/>
      <c r="N18" s="655"/>
      <c r="O18" s="655"/>
      <c r="P18" s="655"/>
      <c r="Q18" s="656"/>
      <c r="R18" s="657">
        <v>438</v>
      </c>
      <c r="S18" s="658"/>
      <c r="T18" s="658"/>
      <c r="U18" s="658"/>
      <c r="V18" s="658"/>
      <c r="W18" s="658"/>
      <c r="X18" s="658"/>
      <c r="Y18" s="659"/>
      <c r="Z18" s="695">
        <v>0</v>
      </c>
      <c r="AA18" s="695"/>
      <c r="AB18" s="695"/>
      <c r="AC18" s="695"/>
      <c r="AD18" s="696">
        <v>438</v>
      </c>
      <c r="AE18" s="696"/>
      <c r="AF18" s="696"/>
      <c r="AG18" s="696"/>
      <c r="AH18" s="696"/>
      <c r="AI18" s="696"/>
      <c r="AJ18" s="696"/>
      <c r="AK18" s="696"/>
      <c r="AL18" s="660">
        <v>0</v>
      </c>
      <c r="AM18" s="661"/>
      <c r="AN18" s="661"/>
      <c r="AO18" s="697"/>
      <c r="AP18" s="654" t="s">
        <v>274</v>
      </c>
      <c r="AQ18" s="655"/>
      <c r="AR18" s="655"/>
      <c r="AS18" s="655"/>
      <c r="AT18" s="655"/>
      <c r="AU18" s="655"/>
      <c r="AV18" s="655"/>
      <c r="AW18" s="655"/>
      <c r="AX18" s="655"/>
      <c r="AY18" s="655"/>
      <c r="AZ18" s="655"/>
      <c r="BA18" s="655"/>
      <c r="BB18" s="655"/>
      <c r="BC18" s="655"/>
      <c r="BD18" s="655"/>
      <c r="BE18" s="655"/>
      <c r="BF18" s="656"/>
      <c r="BG18" s="657" t="s">
        <v>239</v>
      </c>
      <c r="BH18" s="658"/>
      <c r="BI18" s="658"/>
      <c r="BJ18" s="658"/>
      <c r="BK18" s="658"/>
      <c r="BL18" s="658"/>
      <c r="BM18" s="658"/>
      <c r="BN18" s="659"/>
      <c r="BO18" s="695" t="s">
        <v>147</v>
      </c>
      <c r="BP18" s="695"/>
      <c r="BQ18" s="695"/>
      <c r="BR18" s="695"/>
      <c r="BS18" s="696" t="s">
        <v>147</v>
      </c>
      <c r="BT18" s="696"/>
      <c r="BU18" s="696"/>
      <c r="BV18" s="696"/>
      <c r="BW18" s="696"/>
      <c r="BX18" s="696"/>
      <c r="BY18" s="696"/>
      <c r="BZ18" s="696"/>
      <c r="CA18" s="696"/>
      <c r="CB18" s="731"/>
      <c r="CD18" s="654" t="s">
        <v>275</v>
      </c>
      <c r="CE18" s="655"/>
      <c r="CF18" s="655"/>
      <c r="CG18" s="655"/>
      <c r="CH18" s="655"/>
      <c r="CI18" s="655"/>
      <c r="CJ18" s="655"/>
      <c r="CK18" s="655"/>
      <c r="CL18" s="655"/>
      <c r="CM18" s="655"/>
      <c r="CN18" s="655"/>
      <c r="CO18" s="655"/>
      <c r="CP18" s="655"/>
      <c r="CQ18" s="656"/>
      <c r="CR18" s="657" t="s">
        <v>147</v>
      </c>
      <c r="CS18" s="658"/>
      <c r="CT18" s="658"/>
      <c r="CU18" s="658"/>
      <c r="CV18" s="658"/>
      <c r="CW18" s="658"/>
      <c r="CX18" s="658"/>
      <c r="CY18" s="659"/>
      <c r="CZ18" s="695" t="s">
        <v>131</v>
      </c>
      <c r="DA18" s="695"/>
      <c r="DB18" s="695"/>
      <c r="DC18" s="695"/>
      <c r="DD18" s="663" t="s">
        <v>147</v>
      </c>
      <c r="DE18" s="658"/>
      <c r="DF18" s="658"/>
      <c r="DG18" s="658"/>
      <c r="DH18" s="658"/>
      <c r="DI18" s="658"/>
      <c r="DJ18" s="658"/>
      <c r="DK18" s="658"/>
      <c r="DL18" s="658"/>
      <c r="DM18" s="658"/>
      <c r="DN18" s="658"/>
      <c r="DO18" s="658"/>
      <c r="DP18" s="659"/>
      <c r="DQ18" s="663" t="s">
        <v>147</v>
      </c>
      <c r="DR18" s="658"/>
      <c r="DS18" s="658"/>
      <c r="DT18" s="658"/>
      <c r="DU18" s="658"/>
      <c r="DV18" s="658"/>
      <c r="DW18" s="658"/>
      <c r="DX18" s="658"/>
      <c r="DY18" s="658"/>
      <c r="DZ18" s="658"/>
      <c r="EA18" s="658"/>
      <c r="EB18" s="658"/>
      <c r="EC18" s="694"/>
    </row>
    <row r="19" spans="2:133" ht="11.25" customHeight="1" x14ac:dyDescent="0.15">
      <c r="B19" s="654" t="s">
        <v>276</v>
      </c>
      <c r="C19" s="655"/>
      <c r="D19" s="655"/>
      <c r="E19" s="655"/>
      <c r="F19" s="655"/>
      <c r="G19" s="655"/>
      <c r="H19" s="655"/>
      <c r="I19" s="655"/>
      <c r="J19" s="655"/>
      <c r="K19" s="655"/>
      <c r="L19" s="655"/>
      <c r="M19" s="655"/>
      <c r="N19" s="655"/>
      <c r="O19" s="655"/>
      <c r="P19" s="655"/>
      <c r="Q19" s="656"/>
      <c r="R19" s="657">
        <v>376</v>
      </c>
      <c r="S19" s="658"/>
      <c r="T19" s="658"/>
      <c r="U19" s="658"/>
      <c r="V19" s="658"/>
      <c r="W19" s="658"/>
      <c r="X19" s="658"/>
      <c r="Y19" s="659"/>
      <c r="Z19" s="695">
        <v>0</v>
      </c>
      <c r="AA19" s="695"/>
      <c r="AB19" s="695"/>
      <c r="AC19" s="695"/>
      <c r="AD19" s="696">
        <v>376</v>
      </c>
      <c r="AE19" s="696"/>
      <c r="AF19" s="696"/>
      <c r="AG19" s="696"/>
      <c r="AH19" s="696"/>
      <c r="AI19" s="696"/>
      <c r="AJ19" s="696"/>
      <c r="AK19" s="696"/>
      <c r="AL19" s="660">
        <v>0</v>
      </c>
      <c r="AM19" s="661"/>
      <c r="AN19" s="661"/>
      <c r="AO19" s="697"/>
      <c r="AP19" s="654" t="s">
        <v>277</v>
      </c>
      <c r="AQ19" s="655"/>
      <c r="AR19" s="655"/>
      <c r="AS19" s="655"/>
      <c r="AT19" s="655"/>
      <c r="AU19" s="655"/>
      <c r="AV19" s="655"/>
      <c r="AW19" s="655"/>
      <c r="AX19" s="655"/>
      <c r="AY19" s="655"/>
      <c r="AZ19" s="655"/>
      <c r="BA19" s="655"/>
      <c r="BB19" s="655"/>
      <c r="BC19" s="655"/>
      <c r="BD19" s="655"/>
      <c r="BE19" s="655"/>
      <c r="BF19" s="656"/>
      <c r="BG19" s="657">
        <v>1148</v>
      </c>
      <c r="BH19" s="658"/>
      <c r="BI19" s="658"/>
      <c r="BJ19" s="658"/>
      <c r="BK19" s="658"/>
      <c r="BL19" s="658"/>
      <c r="BM19" s="658"/>
      <c r="BN19" s="659"/>
      <c r="BO19" s="695">
        <v>0.4</v>
      </c>
      <c r="BP19" s="695"/>
      <c r="BQ19" s="695"/>
      <c r="BR19" s="695"/>
      <c r="BS19" s="696" t="s">
        <v>239</v>
      </c>
      <c r="BT19" s="696"/>
      <c r="BU19" s="696"/>
      <c r="BV19" s="696"/>
      <c r="BW19" s="696"/>
      <c r="BX19" s="696"/>
      <c r="BY19" s="696"/>
      <c r="BZ19" s="696"/>
      <c r="CA19" s="696"/>
      <c r="CB19" s="731"/>
      <c r="CD19" s="654" t="s">
        <v>278</v>
      </c>
      <c r="CE19" s="655"/>
      <c r="CF19" s="655"/>
      <c r="CG19" s="655"/>
      <c r="CH19" s="655"/>
      <c r="CI19" s="655"/>
      <c r="CJ19" s="655"/>
      <c r="CK19" s="655"/>
      <c r="CL19" s="655"/>
      <c r="CM19" s="655"/>
      <c r="CN19" s="655"/>
      <c r="CO19" s="655"/>
      <c r="CP19" s="655"/>
      <c r="CQ19" s="656"/>
      <c r="CR19" s="657" t="s">
        <v>131</v>
      </c>
      <c r="CS19" s="658"/>
      <c r="CT19" s="658"/>
      <c r="CU19" s="658"/>
      <c r="CV19" s="658"/>
      <c r="CW19" s="658"/>
      <c r="CX19" s="658"/>
      <c r="CY19" s="659"/>
      <c r="CZ19" s="695" t="s">
        <v>239</v>
      </c>
      <c r="DA19" s="695"/>
      <c r="DB19" s="695"/>
      <c r="DC19" s="695"/>
      <c r="DD19" s="663" t="s">
        <v>147</v>
      </c>
      <c r="DE19" s="658"/>
      <c r="DF19" s="658"/>
      <c r="DG19" s="658"/>
      <c r="DH19" s="658"/>
      <c r="DI19" s="658"/>
      <c r="DJ19" s="658"/>
      <c r="DK19" s="658"/>
      <c r="DL19" s="658"/>
      <c r="DM19" s="658"/>
      <c r="DN19" s="658"/>
      <c r="DO19" s="658"/>
      <c r="DP19" s="659"/>
      <c r="DQ19" s="663" t="s">
        <v>239</v>
      </c>
      <c r="DR19" s="658"/>
      <c r="DS19" s="658"/>
      <c r="DT19" s="658"/>
      <c r="DU19" s="658"/>
      <c r="DV19" s="658"/>
      <c r="DW19" s="658"/>
      <c r="DX19" s="658"/>
      <c r="DY19" s="658"/>
      <c r="DZ19" s="658"/>
      <c r="EA19" s="658"/>
      <c r="EB19" s="658"/>
      <c r="EC19" s="694"/>
    </row>
    <row r="20" spans="2:133" ht="11.25" customHeight="1" x14ac:dyDescent="0.15">
      <c r="B20" s="732" t="s">
        <v>279</v>
      </c>
      <c r="C20" s="733"/>
      <c r="D20" s="733"/>
      <c r="E20" s="733"/>
      <c r="F20" s="733"/>
      <c r="G20" s="733"/>
      <c r="H20" s="733"/>
      <c r="I20" s="733"/>
      <c r="J20" s="733"/>
      <c r="K20" s="733"/>
      <c r="L20" s="733"/>
      <c r="M20" s="733"/>
      <c r="N20" s="733"/>
      <c r="O20" s="733"/>
      <c r="P20" s="733"/>
      <c r="Q20" s="734"/>
      <c r="R20" s="657">
        <v>62</v>
      </c>
      <c r="S20" s="658"/>
      <c r="T20" s="658"/>
      <c r="U20" s="658"/>
      <c r="V20" s="658"/>
      <c r="W20" s="658"/>
      <c r="X20" s="658"/>
      <c r="Y20" s="659"/>
      <c r="Z20" s="695">
        <v>0</v>
      </c>
      <c r="AA20" s="695"/>
      <c r="AB20" s="695"/>
      <c r="AC20" s="695"/>
      <c r="AD20" s="696">
        <v>62</v>
      </c>
      <c r="AE20" s="696"/>
      <c r="AF20" s="696"/>
      <c r="AG20" s="696"/>
      <c r="AH20" s="696"/>
      <c r="AI20" s="696"/>
      <c r="AJ20" s="696"/>
      <c r="AK20" s="696"/>
      <c r="AL20" s="660">
        <v>0</v>
      </c>
      <c r="AM20" s="661"/>
      <c r="AN20" s="661"/>
      <c r="AO20" s="697"/>
      <c r="AP20" s="654" t="s">
        <v>280</v>
      </c>
      <c r="AQ20" s="655"/>
      <c r="AR20" s="655"/>
      <c r="AS20" s="655"/>
      <c r="AT20" s="655"/>
      <c r="AU20" s="655"/>
      <c r="AV20" s="655"/>
      <c r="AW20" s="655"/>
      <c r="AX20" s="655"/>
      <c r="AY20" s="655"/>
      <c r="AZ20" s="655"/>
      <c r="BA20" s="655"/>
      <c r="BB20" s="655"/>
      <c r="BC20" s="655"/>
      <c r="BD20" s="655"/>
      <c r="BE20" s="655"/>
      <c r="BF20" s="656"/>
      <c r="BG20" s="657">
        <v>1148</v>
      </c>
      <c r="BH20" s="658"/>
      <c r="BI20" s="658"/>
      <c r="BJ20" s="658"/>
      <c r="BK20" s="658"/>
      <c r="BL20" s="658"/>
      <c r="BM20" s="658"/>
      <c r="BN20" s="659"/>
      <c r="BO20" s="695">
        <v>0.4</v>
      </c>
      <c r="BP20" s="695"/>
      <c r="BQ20" s="695"/>
      <c r="BR20" s="695"/>
      <c r="BS20" s="696" t="s">
        <v>239</v>
      </c>
      <c r="BT20" s="696"/>
      <c r="BU20" s="696"/>
      <c r="BV20" s="696"/>
      <c r="BW20" s="696"/>
      <c r="BX20" s="696"/>
      <c r="BY20" s="696"/>
      <c r="BZ20" s="696"/>
      <c r="CA20" s="696"/>
      <c r="CB20" s="731"/>
      <c r="CD20" s="654" t="s">
        <v>281</v>
      </c>
      <c r="CE20" s="655"/>
      <c r="CF20" s="655"/>
      <c r="CG20" s="655"/>
      <c r="CH20" s="655"/>
      <c r="CI20" s="655"/>
      <c r="CJ20" s="655"/>
      <c r="CK20" s="655"/>
      <c r="CL20" s="655"/>
      <c r="CM20" s="655"/>
      <c r="CN20" s="655"/>
      <c r="CO20" s="655"/>
      <c r="CP20" s="655"/>
      <c r="CQ20" s="656"/>
      <c r="CR20" s="657">
        <v>5737164</v>
      </c>
      <c r="CS20" s="658"/>
      <c r="CT20" s="658"/>
      <c r="CU20" s="658"/>
      <c r="CV20" s="658"/>
      <c r="CW20" s="658"/>
      <c r="CX20" s="658"/>
      <c r="CY20" s="659"/>
      <c r="CZ20" s="695">
        <v>100</v>
      </c>
      <c r="DA20" s="695"/>
      <c r="DB20" s="695"/>
      <c r="DC20" s="695"/>
      <c r="DD20" s="663">
        <v>601965</v>
      </c>
      <c r="DE20" s="658"/>
      <c r="DF20" s="658"/>
      <c r="DG20" s="658"/>
      <c r="DH20" s="658"/>
      <c r="DI20" s="658"/>
      <c r="DJ20" s="658"/>
      <c r="DK20" s="658"/>
      <c r="DL20" s="658"/>
      <c r="DM20" s="658"/>
      <c r="DN20" s="658"/>
      <c r="DO20" s="658"/>
      <c r="DP20" s="659"/>
      <c r="DQ20" s="663">
        <v>3706259</v>
      </c>
      <c r="DR20" s="658"/>
      <c r="DS20" s="658"/>
      <c r="DT20" s="658"/>
      <c r="DU20" s="658"/>
      <c r="DV20" s="658"/>
      <c r="DW20" s="658"/>
      <c r="DX20" s="658"/>
      <c r="DY20" s="658"/>
      <c r="DZ20" s="658"/>
      <c r="EA20" s="658"/>
      <c r="EB20" s="658"/>
      <c r="EC20" s="694"/>
    </row>
    <row r="21" spans="2:133" ht="11.25" customHeight="1" x14ac:dyDescent="0.15">
      <c r="B21" s="654" t="s">
        <v>282</v>
      </c>
      <c r="C21" s="655"/>
      <c r="D21" s="655"/>
      <c r="E21" s="655"/>
      <c r="F21" s="655"/>
      <c r="G21" s="655"/>
      <c r="H21" s="655"/>
      <c r="I21" s="655"/>
      <c r="J21" s="655"/>
      <c r="K21" s="655"/>
      <c r="L21" s="655"/>
      <c r="M21" s="655"/>
      <c r="N21" s="655"/>
      <c r="O21" s="655"/>
      <c r="P21" s="655"/>
      <c r="Q21" s="656"/>
      <c r="R21" s="657">
        <v>2017696</v>
      </c>
      <c r="S21" s="658"/>
      <c r="T21" s="658"/>
      <c r="U21" s="658"/>
      <c r="V21" s="658"/>
      <c r="W21" s="658"/>
      <c r="X21" s="658"/>
      <c r="Y21" s="659"/>
      <c r="Z21" s="695">
        <v>31.4</v>
      </c>
      <c r="AA21" s="695"/>
      <c r="AB21" s="695"/>
      <c r="AC21" s="695"/>
      <c r="AD21" s="696">
        <v>1571676</v>
      </c>
      <c r="AE21" s="696"/>
      <c r="AF21" s="696"/>
      <c r="AG21" s="696"/>
      <c r="AH21" s="696"/>
      <c r="AI21" s="696"/>
      <c r="AJ21" s="696"/>
      <c r="AK21" s="696"/>
      <c r="AL21" s="660">
        <v>79.400000000000006</v>
      </c>
      <c r="AM21" s="661"/>
      <c r="AN21" s="661"/>
      <c r="AO21" s="697"/>
      <c r="AP21" s="654" t="s">
        <v>283</v>
      </c>
      <c r="AQ21" s="735"/>
      <c r="AR21" s="735"/>
      <c r="AS21" s="735"/>
      <c r="AT21" s="735"/>
      <c r="AU21" s="735"/>
      <c r="AV21" s="735"/>
      <c r="AW21" s="735"/>
      <c r="AX21" s="735"/>
      <c r="AY21" s="735"/>
      <c r="AZ21" s="735"/>
      <c r="BA21" s="735"/>
      <c r="BB21" s="735"/>
      <c r="BC21" s="735"/>
      <c r="BD21" s="735"/>
      <c r="BE21" s="735"/>
      <c r="BF21" s="736"/>
      <c r="BG21" s="657">
        <v>1148</v>
      </c>
      <c r="BH21" s="658"/>
      <c r="BI21" s="658"/>
      <c r="BJ21" s="658"/>
      <c r="BK21" s="658"/>
      <c r="BL21" s="658"/>
      <c r="BM21" s="658"/>
      <c r="BN21" s="659"/>
      <c r="BO21" s="695">
        <v>0.4</v>
      </c>
      <c r="BP21" s="695"/>
      <c r="BQ21" s="695"/>
      <c r="BR21" s="695"/>
      <c r="BS21" s="696" t="s">
        <v>131</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284</v>
      </c>
      <c r="C22" s="655"/>
      <c r="D22" s="655"/>
      <c r="E22" s="655"/>
      <c r="F22" s="655"/>
      <c r="G22" s="655"/>
      <c r="H22" s="655"/>
      <c r="I22" s="655"/>
      <c r="J22" s="655"/>
      <c r="K22" s="655"/>
      <c r="L22" s="655"/>
      <c r="M22" s="655"/>
      <c r="N22" s="655"/>
      <c r="O22" s="655"/>
      <c r="P22" s="655"/>
      <c r="Q22" s="656"/>
      <c r="R22" s="657">
        <v>1571676</v>
      </c>
      <c r="S22" s="658"/>
      <c r="T22" s="658"/>
      <c r="U22" s="658"/>
      <c r="V22" s="658"/>
      <c r="W22" s="658"/>
      <c r="X22" s="658"/>
      <c r="Y22" s="659"/>
      <c r="Z22" s="695">
        <v>24.4</v>
      </c>
      <c r="AA22" s="695"/>
      <c r="AB22" s="695"/>
      <c r="AC22" s="695"/>
      <c r="AD22" s="696">
        <v>1571676</v>
      </c>
      <c r="AE22" s="696"/>
      <c r="AF22" s="696"/>
      <c r="AG22" s="696"/>
      <c r="AH22" s="696"/>
      <c r="AI22" s="696"/>
      <c r="AJ22" s="696"/>
      <c r="AK22" s="696"/>
      <c r="AL22" s="660">
        <v>79.400000000000006</v>
      </c>
      <c r="AM22" s="661"/>
      <c r="AN22" s="661"/>
      <c r="AO22" s="697"/>
      <c r="AP22" s="654" t="s">
        <v>285</v>
      </c>
      <c r="AQ22" s="735"/>
      <c r="AR22" s="735"/>
      <c r="AS22" s="735"/>
      <c r="AT22" s="735"/>
      <c r="AU22" s="735"/>
      <c r="AV22" s="735"/>
      <c r="AW22" s="735"/>
      <c r="AX22" s="735"/>
      <c r="AY22" s="735"/>
      <c r="AZ22" s="735"/>
      <c r="BA22" s="735"/>
      <c r="BB22" s="735"/>
      <c r="BC22" s="735"/>
      <c r="BD22" s="735"/>
      <c r="BE22" s="735"/>
      <c r="BF22" s="736"/>
      <c r="BG22" s="657" t="s">
        <v>131</v>
      </c>
      <c r="BH22" s="658"/>
      <c r="BI22" s="658"/>
      <c r="BJ22" s="658"/>
      <c r="BK22" s="658"/>
      <c r="BL22" s="658"/>
      <c r="BM22" s="658"/>
      <c r="BN22" s="659"/>
      <c r="BO22" s="695" t="s">
        <v>147</v>
      </c>
      <c r="BP22" s="695"/>
      <c r="BQ22" s="695"/>
      <c r="BR22" s="695"/>
      <c r="BS22" s="696" t="s">
        <v>147</v>
      </c>
      <c r="BT22" s="696"/>
      <c r="BU22" s="696"/>
      <c r="BV22" s="696"/>
      <c r="BW22" s="696"/>
      <c r="BX22" s="696"/>
      <c r="BY22" s="696"/>
      <c r="BZ22" s="696"/>
      <c r="CA22" s="696"/>
      <c r="CB22" s="731"/>
      <c r="CD22" s="715" t="s">
        <v>286</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54" t="s">
        <v>287</v>
      </c>
      <c r="C23" s="655"/>
      <c r="D23" s="655"/>
      <c r="E23" s="655"/>
      <c r="F23" s="655"/>
      <c r="G23" s="655"/>
      <c r="H23" s="655"/>
      <c r="I23" s="655"/>
      <c r="J23" s="655"/>
      <c r="K23" s="655"/>
      <c r="L23" s="655"/>
      <c r="M23" s="655"/>
      <c r="N23" s="655"/>
      <c r="O23" s="655"/>
      <c r="P23" s="655"/>
      <c r="Q23" s="656"/>
      <c r="R23" s="657">
        <v>446020</v>
      </c>
      <c r="S23" s="658"/>
      <c r="T23" s="658"/>
      <c r="U23" s="658"/>
      <c r="V23" s="658"/>
      <c r="W23" s="658"/>
      <c r="X23" s="658"/>
      <c r="Y23" s="659"/>
      <c r="Z23" s="695">
        <v>6.9</v>
      </c>
      <c r="AA23" s="695"/>
      <c r="AB23" s="695"/>
      <c r="AC23" s="695"/>
      <c r="AD23" s="696" t="s">
        <v>147</v>
      </c>
      <c r="AE23" s="696"/>
      <c r="AF23" s="696"/>
      <c r="AG23" s="696"/>
      <c r="AH23" s="696"/>
      <c r="AI23" s="696"/>
      <c r="AJ23" s="696"/>
      <c r="AK23" s="696"/>
      <c r="AL23" s="660" t="s">
        <v>131</v>
      </c>
      <c r="AM23" s="661"/>
      <c r="AN23" s="661"/>
      <c r="AO23" s="697"/>
      <c r="AP23" s="654" t="s">
        <v>288</v>
      </c>
      <c r="AQ23" s="735"/>
      <c r="AR23" s="735"/>
      <c r="AS23" s="735"/>
      <c r="AT23" s="735"/>
      <c r="AU23" s="735"/>
      <c r="AV23" s="735"/>
      <c r="AW23" s="735"/>
      <c r="AX23" s="735"/>
      <c r="AY23" s="735"/>
      <c r="AZ23" s="735"/>
      <c r="BA23" s="735"/>
      <c r="BB23" s="735"/>
      <c r="BC23" s="735"/>
      <c r="BD23" s="735"/>
      <c r="BE23" s="735"/>
      <c r="BF23" s="736"/>
      <c r="BG23" s="657" t="s">
        <v>131</v>
      </c>
      <c r="BH23" s="658"/>
      <c r="BI23" s="658"/>
      <c r="BJ23" s="658"/>
      <c r="BK23" s="658"/>
      <c r="BL23" s="658"/>
      <c r="BM23" s="658"/>
      <c r="BN23" s="659"/>
      <c r="BO23" s="695" t="s">
        <v>147</v>
      </c>
      <c r="BP23" s="695"/>
      <c r="BQ23" s="695"/>
      <c r="BR23" s="695"/>
      <c r="BS23" s="696" t="s">
        <v>147</v>
      </c>
      <c r="BT23" s="696"/>
      <c r="BU23" s="696"/>
      <c r="BV23" s="696"/>
      <c r="BW23" s="696"/>
      <c r="BX23" s="696"/>
      <c r="BY23" s="696"/>
      <c r="BZ23" s="696"/>
      <c r="CA23" s="696"/>
      <c r="CB23" s="731"/>
      <c r="CD23" s="715" t="s">
        <v>226</v>
      </c>
      <c r="CE23" s="716"/>
      <c r="CF23" s="716"/>
      <c r="CG23" s="716"/>
      <c r="CH23" s="716"/>
      <c r="CI23" s="716"/>
      <c r="CJ23" s="716"/>
      <c r="CK23" s="716"/>
      <c r="CL23" s="716"/>
      <c r="CM23" s="716"/>
      <c r="CN23" s="716"/>
      <c r="CO23" s="716"/>
      <c r="CP23" s="716"/>
      <c r="CQ23" s="717"/>
      <c r="CR23" s="715" t="s">
        <v>289</v>
      </c>
      <c r="CS23" s="716"/>
      <c r="CT23" s="716"/>
      <c r="CU23" s="716"/>
      <c r="CV23" s="716"/>
      <c r="CW23" s="716"/>
      <c r="CX23" s="716"/>
      <c r="CY23" s="717"/>
      <c r="CZ23" s="715" t="s">
        <v>290</v>
      </c>
      <c r="DA23" s="716"/>
      <c r="DB23" s="716"/>
      <c r="DC23" s="717"/>
      <c r="DD23" s="715" t="s">
        <v>291</v>
      </c>
      <c r="DE23" s="716"/>
      <c r="DF23" s="716"/>
      <c r="DG23" s="716"/>
      <c r="DH23" s="716"/>
      <c r="DI23" s="716"/>
      <c r="DJ23" s="716"/>
      <c r="DK23" s="717"/>
      <c r="DL23" s="747" t="s">
        <v>292</v>
      </c>
      <c r="DM23" s="748"/>
      <c r="DN23" s="748"/>
      <c r="DO23" s="748"/>
      <c r="DP23" s="748"/>
      <c r="DQ23" s="748"/>
      <c r="DR23" s="748"/>
      <c r="DS23" s="748"/>
      <c r="DT23" s="748"/>
      <c r="DU23" s="748"/>
      <c r="DV23" s="749"/>
      <c r="DW23" s="715" t="s">
        <v>293</v>
      </c>
      <c r="DX23" s="716"/>
      <c r="DY23" s="716"/>
      <c r="DZ23" s="716"/>
      <c r="EA23" s="716"/>
      <c r="EB23" s="716"/>
      <c r="EC23" s="717"/>
    </row>
    <row r="24" spans="2:133" ht="11.25" customHeight="1" x14ac:dyDescent="0.15">
      <c r="B24" s="654" t="s">
        <v>294</v>
      </c>
      <c r="C24" s="655"/>
      <c r="D24" s="655"/>
      <c r="E24" s="655"/>
      <c r="F24" s="655"/>
      <c r="G24" s="655"/>
      <c r="H24" s="655"/>
      <c r="I24" s="655"/>
      <c r="J24" s="655"/>
      <c r="K24" s="655"/>
      <c r="L24" s="655"/>
      <c r="M24" s="655"/>
      <c r="N24" s="655"/>
      <c r="O24" s="655"/>
      <c r="P24" s="655"/>
      <c r="Q24" s="656"/>
      <c r="R24" s="657" t="s">
        <v>239</v>
      </c>
      <c r="S24" s="658"/>
      <c r="T24" s="658"/>
      <c r="U24" s="658"/>
      <c r="V24" s="658"/>
      <c r="W24" s="658"/>
      <c r="X24" s="658"/>
      <c r="Y24" s="659"/>
      <c r="Z24" s="695" t="s">
        <v>147</v>
      </c>
      <c r="AA24" s="695"/>
      <c r="AB24" s="695"/>
      <c r="AC24" s="695"/>
      <c r="AD24" s="696" t="s">
        <v>147</v>
      </c>
      <c r="AE24" s="696"/>
      <c r="AF24" s="696"/>
      <c r="AG24" s="696"/>
      <c r="AH24" s="696"/>
      <c r="AI24" s="696"/>
      <c r="AJ24" s="696"/>
      <c r="AK24" s="696"/>
      <c r="AL24" s="660" t="s">
        <v>147</v>
      </c>
      <c r="AM24" s="661"/>
      <c r="AN24" s="661"/>
      <c r="AO24" s="697"/>
      <c r="AP24" s="654" t="s">
        <v>295</v>
      </c>
      <c r="AQ24" s="735"/>
      <c r="AR24" s="735"/>
      <c r="AS24" s="735"/>
      <c r="AT24" s="735"/>
      <c r="AU24" s="735"/>
      <c r="AV24" s="735"/>
      <c r="AW24" s="735"/>
      <c r="AX24" s="735"/>
      <c r="AY24" s="735"/>
      <c r="AZ24" s="735"/>
      <c r="BA24" s="735"/>
      <c r="BB24" s="735"/>
      <c r="BC24" s="735"/>
      <c r="BD24" s="735"/>
      <c r="BE24" s="735"/>
      <c r="BF24" s="736"/>
      <c r="BG24" s="657" t="s">
        <v>131</v>
      </c>
      <c r="BH24" s="658"/>
      <c r="BI24" s="658"/>
      <c r="BJ24" s="658"/>
      <c r="BK24" s="658"/>
      <c r="BL24" s="658"/>
      <c r="BM24" s="658"/>
      <c r="BN24" s="659"/>
      <c r="BO24" s="695" t="s">
        <v>131</v>
      </c>
      <c r="BP24" s="695"/>
      <c r="BQ24" s="695"/>
      <c r="BR24" s="695"/>
      <c r="BS24" s="696" t="s">
        <v>147</v>
      </c>
      <c r="BT24" s="696"/>
      <c r="BU24" s="696"/>
      <c r="BV24" s="696"/>
      <c r="BW24" s="696"/>
      <c r="BX24" s="696"/>
      <c r="BY24" s="696"/>
      <c r="BZ24" s="696"/>
      <c r="CA24" s="696"/>
      <c r="CB24" s="731"/>
      <c r="CD24" s="712" t="s">
        <v>296</v>
      </c>
      <c r="CE24" s="713"/>
      <c r="CF24" s="713"/>
      <c r="CG24" s="713"/>
      <c r="CH24" s="713"/>
      <c r="CI24" s="713"/>
      <c r="CJ24" s="713"/>
      <c r="CK24" s="713"/>
      <c r="CL24" s="713"/>
      <c r="CM24" s="713"/>
      <c r="CN24" s="713"/>
      <c r="CO24" s="713"/>
      <c r="CP24" s="713"/>
      <c r="CQ24" s="714"/>
      <c r="CR24" s="709">
        <v>1124154</v>
      </c>
      <c r="CS24" s="710"/>
      <c r="CT24" s="710"/>
      <c r="CU24" s="710"/>
      <c r="CV24" s="710"/>
      <c r="CW24" s="710"/>
      <c r="CX24" s="710"/>
      <c r="CY24" s="738"/>
      <c r="CZ24" s="739">
        <v>19.600000000000001</v>
      </c>
      <c r="DA24" s="721"/>
      <c r="DB24" s="721"/>
      <c r="DC24" s="741"/>
      <c r="DD24" s="737">
        <v>947157</v>
      </c>
      <c r="DE24" s="710"/>
      <c r="DF24" s="710"/>
      <c r="DG24" s="710"/>
      <c r="DH24" s="710"/>
      <c r="DI24" s="710"/>
      <c r="DJ24" s="710"/>
      <c r="DK24" s="738"/>
      <c r="DL24" s="737">
        <v>933016</v>
      </c>
      <c r="DM24" s="710"/>
      <c r="DN24" s="710"/>
      <c r="DO24" s="710"/>
      <c r="DP24" s="710"/>
      <c r="DQ24" s="710"/>
      <c r="DR24" s="710"/>
      <c r="DS24" s="710"/>
      <c r="DT24" s="710"/>
      <c r="DU24" s="710"/>
      <c r="DV24" s="738"/>
      <c r="DW24" s="739">
        <v>46.8</v>
      </c>
      <c r="DX24" s="721"/>
      <c r="DY24" s="721"/>
      <c r="DZ24" s="721"/>
      <c r="EA24" s="721"/>
      <c r="EB24" s="721"/>
      <c r="EC24" s="740"/>
    </row>
    <row r="25" spans="2:133" ht="11.25" customHeight="1" x14ac:dyDescent="0.15">
      <c r="B25" s="654" t="s">
        <v>297</v>
      </c>
      <c r="C25" s="655"/>
      <c r="D25" s="655"/>
      <c r="E25" s="655"/>
      <c r="F25" s="655"/>
      <c r="G25" s="655"/>
      <c r="H25" s="655"/>
      <c r="I25" s="655"/>
      <c r="J25" s="655"/>
      <c r="K25" s="655"/>
      <c r="L25" s="655"/>
      <c r="M25" s="655"/>
      <c r="N25" s="655"/>
      <c r="O25" s="655"/>
      <c r="P25" s="655"/>
      <c r="Q25" s="656"/>
      <c r="R25" s="657">
        <v>2422119</v>
      </c>
      <c r="S25" s="658"/>
      <c r="T25" s="658"/>
      <c r="U25" s="658"/>
      <c r="V25" s="658"/>
      <c r="W25" s="658"/>
      <c r="X25" s="658"/>
      <c r="Y25" s="659"/>
      <c r="Z25" s="695">
        <v>37.700000000000003</v>
      </c>
      <c r="AA25" s="695"/>
      <c r="AB25" s="695"/>
      <c r="AC25" s="695"/>
      <c r="AD25" s="696">
        <v>1976099</v>
      </c>
      <c r="AE25" s="696"/>
      <c r="AF25" s="696"/>
      <c r="AG25" s="696"/>
      <c r="AH25" s="696"/>
      <c r="AI25" s="696"/>
      <c r="AJ25" s="696"/>
      <c r="AK25" s="696"/>
      <c r="AL25" s="660">
        <v>99.9</v>
      </c>
      <c r="AM25" s="661"/>
      <c r="AN25" s="661"/>
      <c r="AO25" s="697"/>
      <c r="AP25" s="654" t="s">
        <v>298</v>
      </c>
      <c r="AQ25" s="735"/>
      <c r="AR25" s="735"/>
      <c r="AS25" s="735"/>
      <c r="AT25" s="735"/>
      <c r="AU25" s="735"/>
      <c r="AV25" s="735"/>
      <c r="AW25" s="735"/>
      <c r="AX25" s="735"/>
      <c r="AY25" s="735"/>
      <c r="AZ25" s="735"/>
      <c r="BA25" s="735"/>
      <c r="BB25" s="735"/>
      <c r="BC25" s="735"/>
      <c r="BD25" s="735"/>
      <c r="BE25" s="735"/>
      <c r="BF25" s="736"/>
      <c r="BG25" s="657" t="s">
        <v>131</v>
      </c>
      <c r="BH25" s="658"/>
      <c r="BI25" s="658"/>
      <c r="BJ25" s="658"/>
      <c r="BK25" s="658"/>
      <c r="BL25" s="658"/>
      <c r="BM25" s="658"/>
      <c r="BN25" s="659"/>
      <c r="BO25" s="695" t="s">
        <v>131</v>
      </c>
      <c r="BP25" s="695"/>
      <c r="BQ25" s="695"/>
      <c r="BR25" s="695"/>
      <c r="BS25" s="696" t="s">
        <v>239</v>
      </c>
      <c r="BT25" s="696"/>
      <c r="BU25" s="696"/>
      <c r="BV25" s="696"/>
      <c r="BW25" s="696"/>
      <c r="BX25" s="696"/>
      <c r="BY25" s="696"/>
      <c r="BZ25" s="696"/>
      <c r="CA25" s="696"/>
      <c r="CB25" s="731"/>
      <c r="CD25" s="654" t="s">
        <v>299</v>
      </c>
      <c r="CE25" s="655"/>
      <c r="CF25" s="655"/>
      <c r="CG25" s="655"/>
      <c r="CH25" s="655"/>
      <c r="CI25" s="655"/>
      <c r="CJ25" s="655"/>
      <c r="CK25" s="655"/>
      <c r="CL25" s="655"/>
      <c r="CM25" s="655"/>
      <c r="CN25" s="655"/>
      <c r="CO25" s="655"/>
      <c r="CP25" s="655"/>
      <c r="CQ25" s="656"/>
      <c r="CR25" s="657">
        <v>534866</v>
      </c>
      <c r="CS25" s="670"/>
      <c r="CT25" s="670"/>
      <c r="CU25" s="670"/>
      <c r="CV25" s="670"/>
      <c r="CW25" s="670"/>
      <c r="CX25" s="670"/>
      <c r="CY25" s="671"/>
      <c r="CZ25" s="660">
        <v>9.3000000000000007</v>
      </c>
      <c r="DA25" s="672"/>
      <c r="DB25" s="672"/>
      <c r="DC25" s="673"/>
      <c r="DD25" s="663">
        <v>466531</v>
      </c>
      <c r="DE25" s="670"/>
      <c r="DF25" s="670"/>
      <c r="DG25" s="670"/>
      <c r="DH25" s="670"/>
      <c r="DI25" s="670"/>
      <c r="DJ25" s="670"/>
      <c r="DK25" s="671"/>
      <c r="DL25" s="663">
        <v>455279</v>
      </c>
      <c r="DM25" s="670"/>
      <c r="DN25" s="670"/>
      <c r="DO25" s="670"/>
      <c r="DP25" s="670"/>
      <c r="DQ25" s="670"/>
      <c r="DR25" s="670"/>
      <c r="DS25" s="670"/>
      <c r="DT25" s="670"/>
      <c r="DU25" s="670"/>
      <c r="DV25" s="671"/>
      <c r="DW25" s="660">
        <v>22.8</v>
      </c>
      <c r="DX25" s="672"/>
      <c r="DY25" s="672"/>
      <c r="DZ25" s="672"/>
      <c r="EA25" s="672"/>
      <c r="EB25" s="672"/>
      <c r="EC25" s="684"/>
    </row>
    <row r="26" spans="2:133" ht="11.25" customHeight="1" x14ac:dyDescent="0.15">
      <c r="B26" s="654" t="s">
        <v>300</v>
      </c>
      <c r="C26" s="655"/>
      <c r="D26" s="655"/>
      <c r="E26" s="655"/>
      <c r="F26" s="655"/>
      <c r="G26" s="655"/>
      <c r="H26" s="655"/>
      <c r="I26" s="655"/>
      <c r="J26" s="655"/>
      <c r="K26" s="655"/>
      <c r="L26" s="655"/>
      <c r="M26" s="655"/>
      <c r="N26" s="655"/>
      <c r="O26" s="655"/>
      <c r="P26" s="655"/>
      <c r="Q26" s="656"/>
      <c r="R26" s="657" t="s">
        <v>239</v>
      </c>
      <c r="S26" s="658"/>
      <c r="T26" s="658"/>
      <c r="U26" s="658"/>
      <c r="V26" s="658"/>
      <c r="W26" s="658"/>
      <c r="X26" s="658"/>
      <c r="Y26" s="659"/>
      <c r="Z26" s="695" t="s">
        <v>147</v>
      </c>
      <c r="AA26" s="695"/>
      <c r="AB26" s="695"/>
      <c r="AC26" s="695"/>
      <c r="AD26" s="696" t="s">
        <v>239</v>
      </c>
      <c r="AE26" s="696"/>
      <c r="AF26" s="696"/>
      <c r="AG26" s="696"/>
      <c r="AH26" s="696"/>
      <c r="AI26" s="696"/>
      <c r="AJ26" s="696"/>
      <c r="AK26" s="696"/>
      <c r="AL26" s="660" t="s">
        <v>131</v>
      </c>
      <c r="AM26" s="661"/>
      <c r="AN26" s="661"/>
      <c r="AO26" s="697"/>
      <c r="AP26" s="654" t="s">
        <v>301</v>
      </c>
      <c r="AQ26" s="735"/>
      <c r="AR26" s="735"/>
      <c r="AS26" s="735"/>
      <c r="AT26" s="735"/>
      <c r="AU26" s="735"/>
      <c r="AV26" s="735"/>
      <c r="AW26" s="735"/>
      <c r="AX26" s="735"/>
      <c r="AY26" s="735"/>
      <c r="AZ26" s="735"/>
      <c r="BA26" s="735"/>
      <c r="BB26" s="735"/>
      <c r="BC26" s="735"/>
      <c r="BD26" s="735"/>
      <c r="BE26" s="735"/>
      <c r="BF26" s="736"/>
      <c r="BG26" s="657" t="s">
        <v>147</v>
      </c>
      <c r="BH26" s="658"/>
      <c r="BI26" s="658"/>
      <c r="BJ26" s="658"/>
      <c r="BK26" s="658"/>
      <c r="BL26" s="658"/>
      <c r="BM26" s="658"/>
      <c r="BN26" s="659"/>
      <c r="BO26" s="695" t="s">
        <v>147</v>
      </c>
      <c r="BP26" s="695"/>
      <c r="BQ26" s="695"/>
      <c r="BR26" s="695"/>
      <c r="BS26" s="696" t="s">
        <v>147</v>
      </c>
      <c r="BT26" s="696"/>
      <c r="BU26" s="696"/>
      <c r="BV26" s="696"/>
      <c r="BW26" s="696"/>
      <c r="BX26" s="696"/>
      <c r="BY26" s="696"/>
      <c r="BZ26" s="696"/>
      <c r="CA26" s="696"/>
      <c r="CB26" s="731"/>
      <c r="CD26" s="654" t="s">
        <v>302</v>
      </c>
      <c r="CE26" s="655"/>
      <c r="CF26" s="655"/>
      <c r="CG26" s="655"/>
      <c r="CH26" s="655"/>
      <c r="CI26" s="655"/>
      <c r="CJ26" s="655"/>
      <c r="CK26" s="655"/>
      <c r="CL26" s="655"/>
      <c r="CM26" s="655"/>
      <c r="CN26" s="655"/>
      <c r="CO26" s="655"/>
      <c r="CP26" s="655"/>
      <c r="CQ26" s="656"/>
      <c r="CR26" s="657">
        <v>248985</v>
      </c>
      <c r="CS26" s="658"/>
      <c r="CT26" s="658"/>
      <c r="CU26" s="658"/>
      <c r="CV26" s="658"/>
      <c r="CW26" s="658"/>
      <c r="CX26" s="658"/>
      <c r="CY26" s="659"/>
      <c r="CZ26" s="660">
        <v>4.3</v>
      </c>
      <c r="DA26" s="672"/>
      <c r="DB26" s="672"/>
      <c r="DC26" s="673"/>
      <c r="DD26" s="663">
        <v>240423</v>
      </c>
      <c r="DE26" s="658"/>
      <c r="DF26" s="658"/>
      <c r="DG26" s="658"/>
      <c r="DH26" s="658"/>
      <c r="DI26" s="658"/>
      <c r="DJ26" s="658"/>
      <c r="DK26" s="659"/>
      <c r="DL26" s="663" t="s">
        <v>239</v>
      </c>
      <c r="DM26" s="658"/>
      <c r="DN26" s="658"/>
      <c r="DO26" s="658"/>
      <c r="DP26" s="658"/>
      <c r="DQ26" s="658"/>
      <c r="DR26" s="658"/>
      <c r="DS26" s="658"/>
      <c r="DT26" s="658"/>
      <c r="DU26" s="658"/>
      <c r="DV26" s="659"/>
      <c r="DW26" s="660" t="s">
        <v>147</v>
      </c>
      <c r="DX26" s="672"/>
      <c r="DY26" s="672"/>
      <c r="DZ26" s="672"/>
      <c r="EA26" s="672"/>
      <c r="EB26" s="672"/>
      <c r="EC26" s="684"/>
    </row>
    <row r="27" spans="2:133" ht="11.25" customHeight="1" x14ac:dyDescent="0.15">
      <c r="B27" s="654" t="s">
        <v>303</v>
      </c>
      <c r="C27" s="655"/>
      <c r="D27" s="655"/>
      <c r="E27" s="655"/>
      <c r="F27" s="655"/>
      <c r="G27" s="655"/>
      <c r="H27" s="655"/>
      <c r="I27" s="655"/>
      <c r="J27" s="655"/>
      <c r="K27" s="655"/>
      <c r="L27" s="655"/>
      <c r="M27" s="655"/>
      <c r="N27" s="655"/>
      <c r="O27" s="655"/>
      <c r="P27" s="655"/>
      <c r="Q27" s="656"/>
      <c r="R27" s="657">
        <v>26782</v>
      </c>
      <c r="S27" s="658"/>
      <c r="T27" s="658"/>
      <c r="U27" s="658"/>
      <c r="V27" s="658"/>
      <c r="W27" s="658"/>
      <c r="X27" s="658"/>
      <c r="Y27" s="659"/>
      <c r="Z27" s="695">
        <v>0.4</v>
      </c>
      <c r="AA27" s="695"/>
      <c r="AB27" s="695"/>
      <c r="AC27" s="695"/>
      <c r="AD27" s="696" t="s">
        <v>239</v>
      </c>
      <c r="AE27" s="696"/>
      <c r="AF27" s="696"/>
      <c r="AG27" s="696"/>
      <c r="AH27" s="696"/>
      <c r="AI27" s="696"/>
      <c r="AJ27" s="696"/>
      <c r="AK27" s="696"/>
      <c r="AL27" s="660" t="s">
        <v>147</v>
      </c>
      <c r="AM27" s="661"/>
      <c r="AN27" s="661"/>
      <c r="AO27" s="697"/>
      <c r="AP27" s="654" t="s">
        <v>304</v>
      </c>
      <c r="AQ27" s="655"/>
      <c r="AR27" s="655"/>
      <c r="AS27" s="655"/>
      <c r="AT27" s="655"/>
      <c r="AU27" s="655"/>
      <c r="AV27" s="655"/>
      <c r="AW27" s="655"/>
      <c r="AX27" s="655"/>
      <c r="AY27" s="655"/>
      <c r="AZ27" s="655"/>
      <c r="BA27" s="655"/>
      <c r="BB27" s="655"/>
      <c r="BC27" s="655"/>
      <c r="BD27" s="655"/>
      <c r="BE27" s="655"/>
      <c r="BF27" s="656"/>
      <c r="BG27" s="657">
        <v>259903</v>
      </c>
      <c r="BH27" s="658"/>
      <c r="BI27" s="658"/>
      <c r="BJ27" s="658"/>
      <c r="BK27" s="658"/>
      <c r="BL27" s="658"/>
      <c r="BM27" s="658"/>
      <c r="BN27" s="659"/>
      <c r="BO27" s="695">
        <v>100</v>
      </c>
      <c r="BP27" s="695"/>
      <c r="BQ27" s="695"/>
      <c r="BR27" s="695"/>
      <c r="BS27" s="696" t="s">
        <v>239</v>
      </c>
      <c r="BT27" s="696"/>
      <c r="BU27" s="696"/>
      <c r="BV27" s="696"/>
      <c r="BW27" s="696"/>
      <c r="BX27" s="696"/>
      <c r="BY27" s="696"/>
      <c r="BZ27" s="696"/>
      <c r="CA27" s="696"/>
      <c r="CB27" s="731"/>
      <c r="CD27" s="654" t="s">
        <v>305</v>
      </c>
      <c r="CE27" s="655"/>
      <c r="CF27" s="655"/>
      <c r="CG27" s="655"/>
      <c r="CH27" s="655"/>
      <c r="CI27" s="655"/>
      <c r="CJ27" s="655"/>
      <c r="CK27" s="655"/>
      <c r="CL27" s="655"/>
      <c r="CM27" s="655"/>
      <c r="CN27" s="655"/>
      <c r="CO27" s="655"/>
      <c r="CP27" s="655"/>
      <c r="CQ27" s="656"/>
      <c r="CR27" s="657">
        <v>165156</v>
      </c>
      <c r="CS27" s="670"/>
      <c r="CT27" s="670"/>
      <c r="CU27" s="670"/>
      <c r="CV27" s="670"/>
      <c r="CW27" s="670"/>
      <c r="CX27" s="670"/>
      <c r="CY27" s="671"/>
      <c r="CZ27" s="660">
        <v>2.9</v>
      </c>
      <c r="DA27" s="672"/>
      <c r="DB27" s="672"/>
      <c r="DC27" s="673"/>
      <c r="DD27" s="663">
        <v>56494</v>
      </c>
      <c r="DE27" s="670"/>
      <c r="DF27" s="670"/>
      <c r="DG27" s="670"/>
      <c r="DH27" s="670"/>
      <c r="DI27" s="670"/>
      <c r="DJ27" s="670"/>
      <c r="DK27" s="671"/>
      <c r="DL27" s="663">
        <v>53605</v>
      </c>
      <c r="DM27" s="670"/>
      <c r="DN27" s="670"/>
      <c r="DO27" s="670"/>
      <c r="DP27" s="670"/>
      <c r="DQ27" s="670"/>
      <c r="DR27" s="670"/>
      <c r="DS27" s="670"/>
      <c r="DT27" s="670"/>
      <c r="DU27" s="670"/>
      <c r="DV27" s="671"/>
      <c r="DW27" s="660">
        <v>2.7</v>
      </c>
      <c r="DX27" s="672"/>
      <c r="DY27" s="672"/>
      <c r="DZ27" s="672"/>
      <c r="EA27" s="672"/>
      <c r="EB27" s="672"/>
      <c r="EC27" s="684"/>
    </row>
    <row r="28" spans="2:133" ht="11.25" customHeight="1" x14ac:dyDescent="0.15">
      <c r="B28" s="654" t="s">
        <v>306</v>
      </c>
      <c r="C28" s="655"/>
      <c r="D28" s="655"/>
      <c r="E28" s="655"/>
      <c r="F28" s="655"/>
      <c r="G28" s="655"/>
      <c r="H28" s="655"/>
      <c r="I28" s="655"/>
      <c r="J28" s="655"/>
      <c r="K28" s="655"/>
      <c r="L28" s="655"/>
      <c r="M28" s="655"/>
      <c r="N28" s="655"/>
      <c r="O28" s="655"/>
      <c r="P28" s="655"/>
      <c r="Q28" s="656"/>
      <c r="R28" s="657">
        <v>28260</v>
      </c>
      <c r="S28" s="658"/>
      <c r="T28" s="658"/>
      <c r="U28" s="658"/>
      <c r="V28" s="658"/>
      <c r="W28" s="658"/>
      <c r="X28" s="658"/>
      <c r="Y28" s="659"/>
      <c r="Z28" s="695">
        <v>0.4</v>
      </c>
      <c r="AA28" s="695"/>
      <c r="AB28" s="695"/>
      <c r="AC28" s="695"/>
      <c r="AD28" s="696" t="s">
        <v>147</v>
      </c>
      <c r="AE28" s="696"/>
      <c r="AF28" s="696"/>
      <c r="AG28" s="696"/>
      <c r="AH28" s="696"/>
      <c r="AI28" s="696"/>
      <c r="AJ28" s="696"/>
      <c r="AK28" s="696"/>
      <c r="AL28" s="660" t="s">
        <v>131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307</v>
      </c>
      <c r="CE28" s="655"/>
      <c r="CF28" s="655"/>
      <c r="CG28" s="655"/>
      <c r="CH28" s="655"/>
      <c r="CI28" s="655"/>
      <c r="CJ28" s="655"/>
      <c r="CK28" s="655"/>
      <c r="CL28" s="655"/>
      <c r="CM28" s="655"/>
      <c r="CN28" s="655"/>
      <c r="CO28" s="655"/>
      <c r="CP28" s="655"/>
      <c r="CQ28" s="656"/>
      <c r="CR28" s="657">
        <v>424132</v>
      </c>
      <c r="CS28" s="658"/>
      <c r="CT28" s="658"/>
      <c r="CU28" s="658"/>
      <c r="CV28" s="658"/>
      <c r="CW28" s="658"/>
      <c r="CX28" s="658"/>
      <c r="CY28" s="659"/>
      <c r="CZ28" s="660">
        <v>7.4</v>
      </c>
      <c r="DA28" s="672"/>
      <c r="DB28" s="672"/>
      <c r="DC28" s="673"/>
      <c r="DD28" s="663">
        <v>424132</v>
      </c>
      <c r="DE28" s="658"/>
      <c r="DF28" s="658"/>
      <c r="DG28" s="658"/>
      <c r="DH28" s="658"/>
      <c r="DI28" s="658"/>
      <c r="DJ28" s="658"/>
      <c r="DK28" s="659"/>
      <c r="DL28" s="663">
        <v>424132</v>
      </c>
      <c r="DM28" s="658"/>
      <c r="DN28" s="658"/>
      <c r="DO28" s="658"/>
      <c r="DP28" s="658"/>
      <c r="DQ28" s="658"/>
      <c r="DR28" s="658"/>
      <c r="DS28" s="658"/>
      <c r="DT28" s="658"/>
      <c r="DU28" s="658"/>
      <c r="DV28" s="659"/>
      <c r="DW28" s="660">
        <v>21.3</v>
      </c>
      <c r="DX28" s="672"/>
      <c r="DY28" s="672"/>
      <c r="DZ28" s="672"/>
      <c r="EA28" s="672"/>
      <c r="EB28" s="672"/>
      <c r="EC28" s="684"/>
    </row>
    <row r="29" spans="2:133" ht="11.25" customHeight="1" x14ac:dyDescent="0.15">
      <c r="B29" s="654" t="s">
        <v>308</v>
      </c>
      <c r="C29" s="655"/>
      <c r="D29" s="655"/>
      <c r="E29" s="655"/>
      <c r="F29" s="655"/>
      <c r="G29" s="655"/>
      <c r="H29" s="655"/>
      <c r="I29" s="655"/>
      <c r="J29" s="655"/>
      <c r="K29" s="655"/>
      <c r="L29" s="655"/>
      <c r="M29" s="655"/>
      <c r="N29" s="655"/>
      <c r="O29" s="655"/>
      <c r="P29" s="655"/>
      <c r="Q29" s="656"/>
      <c r="R29" s="657">
        <v>1583</v>
      </c>
      <c r="S29" s="658"/>
      <c r="T29" s="658"/>
      <c r="U29" s="658"/>
      <c r="V29" s="658"/>
      <c r="W29" s="658"/>
      <c r="X29" s="658"/>
      <c r="Y29" s="659"/>
      <c r="Z29" s="695">
        <v>0</v>
      </c>
      <c r="AA29" s="695"/>
      <c r="AB29" s="695"/>
      <c r="AC29" s="695"/>
      <c r="AD29" s="696" t="s">
        <v>147</v>
      </c>
      <c r="AE29" s="696"/>
      <c r="AF29" s="696"/>
      <c r="AG29" s="696"/>
      <c r="AH29" s="696"/>
      <c r="AI29" s="696"/>
      <c r="AJ29" s="696"/>
      <c r="AK29" s="696"/>
      <c r="AL29" s="660" t="s">
        <v>239</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309</v>
      </c>
      <c r="CE29" s="677"/>
      <c r="CF29" s="654" t="s">
        <v>310</v>
      </c>
      <c r="CG29" s="655"/>
      <c r="CH29" s="655"/>
      <c r="CI29" s="655"/>
      <c r="CJ29" s="655"/>
      <c r="CK29" s="655"/>
      <c r="CL29" s="655"/>
      <c r="CM29" s="655"/>
      <c r="CN29" s="655"/>
      <c r="CO29" s="655"/>
      <c r="CP29" s="655"/>
      <c r="CQ29" s="656"/>
      <c r="CR29" s="657">
        <v>424132</v>
      </c>
      <c r="CS29" s="670"/>
      <c r="CT29" s="670"/>
      <c r="CU29" s="670"/>
      <c r="CV29" s="670"/>
      <c r="CW29" s="670"/>
      <c r="CX29" s="670"/>
      <c r="CY29" s="671"/>
      <c r="CZ29" s="660">
        <v>7.4</v>
      </c>
      <c r="DA29" s="672"/>
      <c r="DB29" s="672"/>
      <c r="DC29" s="673"/>
      <c r="DD29" s="663">
        <v>424132</v>
      </c>
      <c r="DE29" s="670"/>
      <c r="DF29" s="670"/>
      <c r="DG29" s="670"/>
      <c r="DH29" s="670"/>
      <c r="DI29" s="670"/>
      <c r="DJ29" s="670"/>
      <c r="DK29" s="671"/>
      <c r="DL29" s="663">
        <v>424132</v>
      </c>
      <c r="DM29" s="670"/>
      <c r="DN29" s="670"/>
      <c r="DO29" s="670"/>
      <c r="DP29" s="670"/>
      <c r="DQ29" s="670"/>
      <c r="DR29" s="670"/>
      <c r="DS29" s="670"/>
      <c r="DT29" s="670"/>
      <c r="DU29" s="670"/>
      <c r="DV29" s="671"/>
      <c r="DW29" s="660">
        <v>21.3</v>
      </c>
      <c r="DX29" s="672"/>
      <c r="DY29" s="672"/>
      <c r="DZ29" s="672"/>
      <c r="EA29" s="672"/>
      <c r="EB29" s="672"/>
      <c r="EC29" s="684"/>
    </row>
    <row r="30" spans="2:133" ht="11.25" customHeight="1" x14ac:dyDescent="0.15">
      <c r="B30" s="654" t="s">
        <v>311</v>
      </c>
      <c r="C30" s="655"/>
      <c r="D30" s="655"/>
      <c r="E30" s="655"/>
      <c r="F30" s="655"/>
      <c r="G30" s="655"/>
      <c r="H30" s="655"/>
      <c r="I30" s="655"/>
      <c r="J30" s="655"/>
      <c r="K30" s="655"/>
      <c r="L30" s="655"/>
      <c r="M30" s="655"/>
      <c r="N30" s="655"/>
      <c r="O30" s="655"/>
      <c r="P30" s="655"/>
      <c r="Q30" s="656"/>
      <c r="R30" s="657">
        <v>719923</v>
      </c>
      <c r="S30" s="658"/>
      <c r="T30" s="658"/>
      <c r="U30" s="658"/>
      <c r="V30" s="658"/>
      <c r="W30" s="658"/>
      <c r="X30" s="658"/>
      <c r="Y30" s="659"/>
      <c r="Z30" s="695">
        <v>11.2</v>
      </c>
      <c r="AA30" s="695"/>
      <c r="AB30" s="695"/>
      <c r="AC30" s="695"/>
      <c r="AD30" s="696" t="s">
        <v>147</v>
      </c>
      <c r="AE30" s="696"/>
      <c r="AF30" s="696"/>
      <c r="AG30" s="696"/>
      <c r="AH30" s="696"/>
      <c r="AI30" s="696"/>
      <c r="AJ30" s="696"/>
      <c r="AK30" s="696"/>
      <c r="AL30" s="660" t="s">
        <v>147</v>
      </c>
      <c r="AM30" s="661"/>
      <c r="AN30" s="661"/>
      <c r="AO30" s="697"/>
      <c r="AP30" s="715" t="s">
        <v>226</v>
      </c>
      <c r="AQ30" s="716"/>
      <c r="AR30" s="716"/>
      <c r="AS30" s="716"/>
      <c r="AT30" s="716"/>
      <c r="AU30" s="716"/>
      <c r="AV30" s="716"/>
      <c r="AW30" s="716"/>
      <c r="AX30" s="716"/>
      <c r="AY30" s="716"/>
      <c r="AZ30" s="716"/>
      <c r="BA30" s="716"/>
      <c r="BB30" s="716"/>
      <c r="BC30" s="716"/>
      <c r="BD30" s="716"/>
      <c r="BE30" s="716"/>
      <c r="BF30" s="717"/>
      <c r="BG30" s="715" t="s">
        <v>312</v>
      </c>
      <c r="BH30" s="729"/>
      <c r="BI30" s="729"/>
      <c r="BJ30" s="729"/>
      <c r="BK30" s="729"/>
      <c r="BL30" s="729"/>
      <c r="BM30" s="729"/>
      <c r="BN30" s="729"/>
      <c r="BO30" s="729"/>
      <c r="BP30" s="729"/>
      <c r="BQ30" s="730"/>
      <c r="BR30" s="715" t="s">
        <v>313</v>
      </c>
      <c r="BS30" s="729"/>
      <c r="BT30" s="729"/>
      <c r="BU30" s="729"/>
      <c r="BV30" s="729"/>
      <c r="BW30" s="729"/>
      <c r="BX30" s="729"/>
      <c r="BY30" s="729"/>
      <c r="BZ30" s="729"/>
      <c r="CA30" s="729"/>
      <c r="CB30" s="730"/>
      <c r="CD30" s="678"/>
      <c r="CE30" s="679"/>
      <c r="CF30" s="654" t="s">
        <v>314</v>
      </c>
      <c r="CG30" s="655"/>
      <c r="CH30" s="655"/>
      <c r="CI30" s="655"/>
      <c r="CJ30" s="655"/>
      <c r="CK30" s="655"/>
      <c r="CL30" s="655"/>
      <c r="CM30" s="655"/>
      <c r="CN30" s="655"/>
      <c r="CO30" s="655"/>
      <c r="CP30" s="655"/>
      <c r="CQ30" s="656"/>
      <c r="CR30" s="657">
        <v>419487</v>
      </c>
      <c r="CS30" s="658"/>
      <c r="CT30" s="658"/>
      <c r="CU30" s="658"/>
      <c r="CV30" s="658"/>
      <c r="CW30" s="658"/>
      <c r="CX30" s="658"/>
      <c r="CY30" s="659"/>
      <c r="CZ30" s="660">
        <v>7.3</v>
      </c>
      <c r="DA30" s="672"/>
      <c r="DB30" s="672"/>
      <c r="DC30" s="673"/>
      <c r="DD30" s="663">
        <v>419487</v>
      </c>
      <c r="DE30" s="658"/>
      <c r="DF30" s="658"/>
      <c r="DG30" s="658"/>
      <c r="DH30" s="658"/>
      <c r="DI30" s="658"/>
      <c r="DJ30" s="658"/>
      <c r="DK30" s="659"/>
      <c r="DL30" s="663">
        <v>419487</v>
      </c>
      <c r="DM30" s="658"/>
      <c r="DN30" s="658"/>
      <c r="DO30" s="658"/>
      <c r="DP30" s="658"/>
      <c r="DQ30" s="658"/>
      <c r="DR30" s="658"/>
      <c r="DS30" s="658"/>
      <c r="DT30" s="658"/>
      <c r="DU30" s="658"/>
      <c r="DV30" s="659"/>
      <c r="DW30" s="660">
        <v>21</v>
      </c>
      <c r="DX30" s="672"/>
      <c r="DY30" s="672"/>
      <c r="DZ30" s="672"/>
      <c r="EA30" s="672"/>
      <c r="EB30" s="672"/>
      <c r="EC30" s="684"/>
    </row>
    <row r="31" spans="2:133" ht="11.25" customHeight="1" x14ac:dyDescent="0.15">
      <c r="B31" s="732" t="s">
        <v>315</v>
      </c>
      <c r="C31" s="733"/>
      <c r="D31" s="733"/>
      <c r="E31" s="733"/>
      <c r="F31" s="733"/>
      <c r="G31" s="733"/>
      <c r="H31" s="733"/>
      <c r="I31" s="733"/>
      <c r="J31" s="733"/>
      <c r="K31" s="733"/>
      <c r="L31" s="733"/>
      <c r="M31" s="733"/>
      <c r="N31" s="733"/>
      <c r="O31" s="733"/>
      <c r="P31" s="733"/>
      <c r="Q31" s="734"/>
      <c r="R31" s="657" t="s">
        <v>131</v>
      </c>
      <c r="S31" s="658"/>
      <c r="T31" s="658"/>
      <c r="U31" s="658"/>
      <c r="V31" s="658"/>
      <c r="W31" s="658"/>
      <c r="X31" s="658"/>
      <c r="Y31" s="659"/>
      <c r="Z31" s="695" t="s">
        <v>147</v>
      </c>
      <c r="AA31" s="695"/>
      <c r="AB31" s="695"/>
      <c r="AC31" s="695"/>
      <c r="AD31" s="696" t="s">
        <v>239</v>
      </c>
      <c r="AE31" s="696"/>
      <c r="AF31" s="696"/>
      <c r="AG31" s="696"/>
      <c r="AH31" s="696"/>
      <c r="AI31" s="696"/>
      <c r="AJ31" s="696"/>
      <c r="AK31" s="696"/>
      <c r="AL31" s="660" t="s">
        <v>239</v>
      </c>
      <c r="AM31" s="661"/>
      <c r="AN31" s="661"/>
      <c r="AO31" s="697"/>
      <c r="AP31" s="723" t="s">
        <v>316</v>
      </c>
      <c r="AQ31" s="724"/>
      <c r="AR31" s="724"/>
      <c r="AS31" s="724"/>
      <c r="AT31" s="725" t="s">
        <v>317</v>
      </c>
      <c r="AU31" s="218"/>
      <c r="AV31" s="218"/>
      <c r="AW31" s="218"/>
      <c r="AX31" s="712" t="s">
        <v>190</v>
      </c>
      <c r="AY31" s="713"/>
      <c r="AZ31" s="713"/>
      <c r="BA31" s="713"/>
      <c r="BB31" s="713"/>
      <c r="BC31" s="713"/>
      <c r="BD31" s="713"/>
      <c r="BE31" s="713"/>
      <c r="BF31" s="714"/>
      <c r="BG31" s="719">
        <v>99.8</v>
      </c>
      <c r="BH31" s="720"/>
      <c r="BI31" s="720"/>
      <c r="BJ31" s="720"/>
      <c r="BK31" s="720"/>
      <c r="BL31" s="720"/>
      <c r="BM31" s="721">
        <v>99.1</v>
      </c>
      <c r="BN31" s="720"/>
      <c r="BO31" s="720"/>
      <c r="BP31" s="720"/>
      <c r="BQ31" s="722"/>
      <c r="BR31" s="719">
        <v>99.9</v>
      </c>
      <c r="BS31" s="720"/>
      <c r="BT31" s="720"/>
      <c r="BU31" s="720"/>
      <c r="BV31" s="720"/>
      <c r="BW31" s="720"/>
      <c r="BX31" s="721">
        <v>99.2</v>
      </c>
      <c r="BY31" s="720"/>
      <c r="BZ31" s="720"/>
      <c r="CA31" s="720"/>
      <c r="CB31" s="722"/>
      <c r="CD31" s="678"/>
      <c r="CE31" s="679"/>
      <c r="CF31" s="654" t="s">
        <v>318</v>
      </c>
      <c r="CG31" s="655"/>
      <c r="CH31" s="655"/>
      <c r="CI31" s="655"/>
      <c r="CJ31" s="655"/>
      <c r="CK31" s="655"/>
      <c r="CL31" s="655"/>
      <c r="CM31" s="655"/>
      <c r="CN31" s="655"/>
      <c r="CO31" s="655"/>
      <c r="CP31" s="655"/>
      <c r="CQ31" s="656"/>
      <c r="CR31" s="657">
        <v>4645</v>
      </c>
      <c r="CS31" s="670"/>
      <c r="CT31" s="670"/>
      <c r="CU31" s="670"/>
      <c r="CV31" s="670"/>
      <c r="CW31" s="670"/>
      <c r="CX31" s="670"/>
      <c r="CY31" s="671"/>
      <c r="CZ31" s="660">
        <v>0.1</v>
      </c>
      <c r="DA31" s="672"/>
      <c r="DB31" s="672"/>
      <c r="DC31" s="673"/>
      <c r="DD31" s="663">
        <v>4645</v>
      </c>
      <c r="DE31" s="670"/>
      <c r="DF31" s="670"/>
      <c r="DG31" s="670"/>
      <c r="DH31" s="670"/>
      <c r="DI31" s="670"/>
      <c r="DJ31" s="670"/>
      <c r="DK31" s="671"/>
      <c r="DL31" s="663">
        <v>4645</v>
      </c>
      <c r="DM31" s="670"/>
      <c r="DN31" s="670"/>
      <c r="DO31" s="670"/>
      <c r="DP31" s="670"/>
      <c r="DQ31" s="670"/>
      <c r="DR31" s="670"/>
      <c r="DS31" s="670"/>
      <c r="DT31" s="670"/>
      <c r="DU31" s="670"/>
      <c r="DV31" s="671"/>
      <c r="DW31" s="660">
        <v>0.2</v>
      </c>
      <c r="DX31" s="672"/>
      <c r="DY31" s="672"/>
      <c r="DZ31" s="672"/>
      <c r="EA31" s="672"/>
      <c r="EB31" s="672"/>
      <c r="EC31" s="684"/>
    </row>
    <row r="32" spans="2:133" ht="11.25" customHeight="1" x14ac:dyDescent="0.15">
      <c r="B32" s="654" t="s">
        <v>319</v>
      </c>
      <c r="C32" s="655"/>
      <c r="D32" s="655"/>
      <c r="E32" s="655"/>
      <c r="F32" s="655"/>
      <c r="G32" s="655"/>
      <c r="H32" s="655"/>
      <c r="I32" s="655"/>
      <c r="J32" s="655"/>
      <c r="K32" s="655"/>
      <c r="L32" s="655"/>
      <c r="M32" s="655"/>
      <c r="N32" s="655"/>
      <c r="O32" s="655"/>
      <c r="P32" s="655"/>
      <c r="Q32" s="656"/>
      <c r="R32" s="657">
        <v>181370</v>
      </c>
      <c r="S32" s="658"/>
      <c r="T32" s="658"/>
      <c r="U32" s="658"/>
      <c r="V32" s="658"/>
      <c r="W32" s="658"/>
      <c r="X32" s="658"/>
      <c r="Y32" s="659"/>
      <c r="Z32" s="695">
        <v>2.8</v>
      </c>
      <c r="AA32" s="695"/>
      <c r="AB32" s="695"/>
      <c r="AC32" s="695"/>
      <c r="AD32" s="696" t="s">
        <v>147</v>
      </c>
      <c r="AE32" s="696"/>
      <c r="AF32" s="696"/>
      <c r="AG32" s="696"/>
      <c r="AH32" s="696"/>
      <c r="AI32" s="696"/>
      <c r="AJ32" s="696"/>
      <c r="AK32" s="696"/>
      <c r="AL32" s="660" t="s">
        <v>147</v>
      </c>
      <c r="AM32" s="661"/>
      <c r="AN32" s="661"/>
      <c r="AO32" s="697"/>
      <c r="AP32" s="698"/>
      <c r="AQ32" s="699"/>
      <c r="AR32" s="699"/>
      <c r="AS32" s="699"/>
      <c r="AT32" s="726"/>
      <c r="AU32" s="214" t="s">
        <v>320</v>
      </c>
      <c r="AX32" s="654" t="s">
        <v>321</v>
      </c>
      <c r="AY32" s="655"/>
      <c r="AZ32" s="655"/>
      <c r="BA32" s="655"/>
      <c r="BB32" s="655"/>
      <c r="BC32" s="655"/>
      <c r="BD32" s="655"/>
      <c r="BE32" s="655"/>
      <c r="BF32" s="656"/>
      <c r="BG32" s="728">
        <v>99.6</v>
      </c>
      <c r="BH32" s="670"/>
      <c r="BI32" s="670"/>
      <c r="BJ32" s="670"/>
      <c r="BK32" s="670"/>
      <c r="BL32" s="670"/>
      <c r="BM32" s="661">
        <v>99.5</v>
      </c>
      <c r="BN32" s="670"/>
      <c r="BO32" s="670"/>
      <c r="BP32" s="670"/>
      <c r="BQ32" s="693"/>
      <c r="BR32" s="728">
        <v>100</v>
      </c>
      <c r="BS32" s="670"/>
      <c r="BT32" s="670"/>
      <c r="BU32" s="670"/>
      <c r="BV32" s="670"/>
      <c r="BW32" s="670"/>
      <c r="BX32" s="661">
        <v>100</v>
      </c>
      <c r="BY32" s="670"/>
      <c r="BZ32" s="670"/>
      <c r="CA32" s="670"/>
      <c r="CB32" s="693"/>
      <c r="CD32" s="680"/>
      <c r="CE32" s="681"/>
      <c r="CF32" s="654" t="s">
        <v>322</v>
      </c>
      <c r="CG32" s="655"/>
      <c r="CH32" s="655"/>
      <c r="CI32" s="655"/>
      <c r="CJ32" s="655"/>
      <c r="CK32" s="655"/>
      <c r="CL32" s="655"/>
      <c r="CM32" s="655"/>
      <c r="CN32" s="655"/>
      <c r="CO32" s="655"/>
      <c r="CP32" s="655"/>
      <c r="CQ32" s="656"/>
      <c r="CR32" s="657" t="s">
        <v>147</v>
      </c>
      <c r="CS32" s="658"/>
      <c r="CT32" s="658"/>
      <c r="CU32" s="658"/>
      <c r="CV32" s="658"/>
      <c r="CW32" s="658"/>
      <c r="CX32" s="658"/>
      <c r="CY32" s="659"/>
      <c r="CZ32" s="660" t="s">
        <v>147</v>
      </c>
      <c r="DA32" s="672"/>
      <c r="DB32" s="672"/>
      <c r="DC32" s="673"/>
      <c r="DD32" s="663" t="s">
        <v>239</v>
      </c>
      <c r="DE32" s="658"/>
      <c r="DF32" s="658"/>
      <c r="DG32" s="658"/>
      <c r="DH32" s="658"/>
      <c r="DI32" s="658"/>
      <c r="DJ32" s="658"/>
      <c r="DK32" s="659"/>
      <c r="DL32" s="663" t="s">
        <v>131</v>
      </c>
      <c r="DM32" s="658"/>
      <c r="DN32" s="658"/>
      <c r="DO32" s="658"/>
      <c r="DP32" s="658"/>
      <c r="DQ32" s="658"/>
      <c r="DR32" s="658"/>
      <c r="DS32" s="658"/>
      <c r="DT32" s="658"/>
      <c r="DU32" s="658"/>
      <c r="DV32" s="659"/>
      <c r="DW32" s="660" t="s">
        <v>239</v>
      </c>
      <c r="DX32" s="672"/>
      <c r="DY32" s="672"/>
      <c r="DZ32" s="672"/>
      <c r="EA32" s="672"/>
      <c r="EB32" s="672"/>
      <c r="EC32" s="684"/>
    </row>
    <row r="33" spans="2:133" ht="11.25" customHeight="1" x14ac:dyDescent="0.15">
      <c r="B33" s="654" t="s">
        <v>323</v>
      </c>
      <c r="C33" s="655"/>
      <c r="D33" s="655"/>
      <c r="E33" s="655"/>
      <c r="F33" s="655"/>
      <c r="G33" s="655"/>
      <c r="H33" s="655"/>
      <c r="I33" s="655"/>
      <c r="J33" s="655"/>
      <c r="K33" s="655"/>
      <c r="L33" s="655"/>
      <c r="M33" s="655"/>
      <c r="N33" s="655"/>
      <c r="O33" s="655"/>
      <c r="P33" s="655"/>
      <c r="Q33" s="656"/>
      <c r="R33" s="657">
        <v>16984</v>
      </c>
      <c r="S33" s="658"/>
      <c r="T33" s="658"/>
      <c r="U33" s="658"/>
      <c r="V33" s="658"/>
      <c r="W33" s="658"/>
      <c r="X33" s="658"/>
      <c r="Y33" s="659"/>
      <c r="Z33" s="695">
        <v>0.3</v>
      </c>
      <c r="AA33" s="695"/>
      <c r="AB33" s="695"/>
      <c r="AC33" s="695"/>
      <c r="AD33" s="696">
        <v>2439</v>
      </c>
      <c r="AE33" s="696"/>
      <c r="AF33" s="696"/>
      <c r="AG33" s="696"/>
      <c r="AH33" s="696"/>
      <c r="AI33" s="696"/>
      <c r="AJ33" s="696"/>
      <c r="AK33" s="696"/>
      <c r="AL33" s="660">
        <v>0.1</v>
      </c>
      <c r="AM33" s="661"/>
      <c r="AN33" s="661"/>
      <c r="AO33" s="697"/>
      <c r="AP33" s="700"/>
      <c r="AQ33" s="701"/>
      <c r="AR33" s="701"/>
      <c r="AS33" s="701"/>
      <c r="AT33" s="727"/>
      <c r="AU33" s="219"/>
      <c r="AV33" s="219"/>
      <c r="AW33" s="219"/>
      <c r="AX33" s="638" t="s">
        <v>324</v>
      </c>
      <c r="AY33" s="639"/>
      <c r="AZ33" s="639"/>
      <c r="BA33" s="639"/>
      <c r="BB33" s="639"/>
      <c r="BC33" s="639"/>
      <c r="BD33" s="639"/>
      <c r="BE33" s="639"/>
      <c r="BF33" s="640"/>
      <c r="BG33" s="718">
        <v>99.7</v>
      </c>
      <c r="BH33" s="642"/>
      <c r="BI33" s="642"/>
      <c r="BJ33" s="642"/>
      <c r="BK33" s="642"/>
      <c r="BL33" s="642"/>
      <c r="BM33" s="688">
        <v>98.3</v>
      </c>
      <c r="BN33" s="642"/>
      <c r="BO33" s="642"/>
      <c r="BP33" s="642"/>
      <c r="BQ33" s="705"/>
      <c r="BR33" s="718">
        <v>99.8</v>
      </c>
      <c r="BS33" s="642"/>
      <c r="BT33" s="642"/>
      <c r="BU33" s="642"/>
      <c r="BV33" s="642"/>
      <c r="BW33" s="642"/>
      <c r="BX33" s="688">
        <v>98.5</v>
      </c>
      <c r="BY33" s="642"/>
      <c r="BZ33" s="642"/>
      <c r="CA33" s="642"/>
      <c r="CB33" s="705"/>
      <c r="CD33" s="654" t="s">
        <v>325</v>
      </c>
      <c r="CE33" s="655"/>
      <c r="CF33" s="655"/>
      <c r="CG33" s="655"/>
      <c r="CH33" s="655"/>
      <c r="CI33" s="655"/>
      <c r="CJ33" s="655"/>
      <c r="CK33" s="655"/>
      <c r="CL33" s="655"/>
      <c r="CM33" s="655"/>
      <c r="CN33" s="655"/>
      <c r="CO33" s="655"/>
      <c r="CP33" s="655"/>
      <c r="CQ33" s="656"/>
      <c r="CR33" s="657">
        <v>3383505</v>
      </c>
      <c r="CS33" s="670"/>
      <c r="CT33" s="670"/>
      <c r="CU33" s="670"/>
      <c r="CV33" s="670"/>
      <c r="CW33" s="670"/>
      <c r="CX33" s="670"/>
      <c r="CY33" s="671"/>
      <c r="CZ33" s="660">
        <v>59</v>
      </c>
      <c r="DA33" s="672"/>
      <c r="DB33" s="672"/>
      <c r="DC33" s="673"/>
      <c r="DD33" s="663">
        <v>2424200</v>
      </c>
      <c r="DE33" s="670"/>
      <c r="DF33" s="670"/>
      <c r="DG33" s="670"/>
      <c r="DH33" s="670"/>
      <c r="DI33" s="670"/>
      <c r="DJ33" s="670"/>
      <c r="DK33" s="671"/>
      <c r="DL33" s="663">
        <v>722511</v>
      </c>
      <c r="DM33" s="670"/>
      <c r="DN33" s="670"/>
      <c r="DO33" s="670"/>
      <c r="DP33" s="670"/>
      <c r="DQ33" s="670"/>
      <c r="DR33" s="670"/>
      <c r="DS33" s="670"/>
      <c r="DT33" s="670"/>
      <c r="DU33" s="670"/>
      <c r="DV33" s="671"/>
      <c r="DW33" s="660">
        <v>36.200000000000003</v>
      </c>
      <c r="DX33" s="672"/>
      <c r="DY33" s="672"/>
      <c r="DZ33" s="672"/>
      <c r="EA33" s="672"/>
      <c r="EB33" s="672"/>
      <c r="EC33" s="684"/>
    </row>
    <row r="34" spans="2:133" ht="11.25" customHeight="1" x14ac:dyDescent="0.15">
      <c r="B34" s="654" t="s">
        <v>326</v>
      </c>
      <c r="C34" s="655"/>
      <c r="D34" s="655"/>
      <c r="E34" s="655"/>
      <c r="F34" s="655"/>
      <c r="G34" s="655"/>
      <c r="H34" s="655"/>
      <c r="I34" s="655"/>
      <c r="J34" s="655"/>
      <c r="K34" s="655"/>
      <c r="L34" s="655"/>
      <c r="M34" s="655"/>
      <c r="N34" s="655"/>
      <c r="O34" s="655"/>
      <c r="P34" s="655"/>
      <c r="Q34" s="656"/>
      <c r="R34" s="657">
        <v>1237365</v>
      </c>
      <c r="S34" s="658"/>
      <c r="T34" s="658"/>
      <c r="U34" s="658"/>
      <c r="V34" s="658"/>
      <c r="W34" s="658"/>
      <c r="X34" s="658"/>
      <c r="Y34" s="659"/>
      <c r="Z34" s="695">
        <v>19.2</v>
      </c>
      <c r="AA34" s="695"/>
      <c r="AB34" s="695"/>
      <c r="AC34" s="695"/>
      <c r="AD34" s="696" t="s">
        <v>131</v>
      </c>
      <c r="AE34" s="696"/>
      <c r="AF34" s="696"/>
      <c r="AG34" s="696"/>
      <c r="AH34" s="696"/>
      <c r="AI34" s="696"/>
      <c r="AJ34" s="696"/>
      <c r="AK34" s="696"/>
      <c r="AL34" s="660" t="s">
        <v>239</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327</v>
      </c>
      <c r="CE34" s="655"/>
      <c r="CF34" s="655"/>
      <c r="CG34" s="655"/>
      <c r="CH34" s="655"/>
      <c r="CI34" s="655"/>
      <c r="CJ34" s="655"/>
      <c r="CK34" s="655"/>
      <c r="CL34" s="655"/>
      <c r="CM34" s="655"/>
      <c r="CN34" s="655"/>
      <c r="CO34" s="655"/>
      <c r="CP34" s="655"/>
      <c r="CQ34" s="656"/>
      <c r="CR34" s="657">
        <v>1242790</v>
      </c>
      <c r="CS34" s="658"/>
      <c r="CT34" s="658"/>
      <c r="CU34" s="658"/>
      <c r="CV34" s="658"/>
      <c r="CW34" s="658"/>
      <c r="CX34" s="658"/>
      <c r="CY34" s="659"/>
      <c r="CZ34" s="660">
        <v>21.7</v>
      </c>
      <c r="DA34" s="672"/>
      <c r="DB34" s="672"/>
      <c r="DC34" s="673"/>
      <c r="DD34" s="663">
        <v>1108145</v>
      </c>
      <c r="DE34" s="658"/>
      <c r="DF34" s="658"/>
      <c r="DG34" s="658"/>
      <c r="DH34" s="658"/>
      <c r="DI34" s="658"/>
      <c r="DJ34" s="658"/>
      <c r="DK34" s="659"/>
      <c r="DL34" s="663">
        <v>284152</v>
      </c>
      <c r="DM34" s="658"/>
      <c r="DN34" s="658"/>
      <c r="DO34" s="658"/>
      <c r="DP34" s="658"/>
      <c r="DQ34" s="658"/>
      <c r="DR34" s="658"/>
      <c r="DS34" s="658"/>
      <c r="DT34" s="658"/>
      <c r="DU34" s="658"/>
      <c r="DV34" s="659"/>
      <c r="DW34" s="660">
        <v>14.2</v>
      </c>
      <c r="DX34" s="672"/>
      <c r="DY34" s="672"/>
      <c r="DZ34" s="672"/>
      <c r="EA34" s="672"/>
      <c r="EB34" s="672"/>
      <c r="EC34" s="684"/>
    </row>
    <row r="35" spans="2:133" ht="11.25" customHeight="1" x14ac:dyDescent="0.15">
      <c r="B35" s="654" t="s">
        <v>328</v>
      </c>
      <c r="C35" s="655"/>
      <c r="D35" s="655"/>
      <c r="E35" s="655"/>
      <c r="F35" s="655"/>
      <c r="G35" s="655"/>
      <c r="H35" s="655"/>
      <c r="I35" s="655"/>
      <c r="J35" s="655"/>
      <c r="K35" s="655"/>
      <c r="L35" s="655"/>
      <c r="M35" s="655"/>
      <c r="N35" s="655"/>
      <c r="O35" s="655"/>
      <c r="P35" s="655"/>
      <c r="Q35" s="656"/>
      <c r="R35" s="657">
        <v>541355</v>
      </c>
      <c r="S35" s="658"/>
      <c r="T35" s="658"/>
      <c r="U35" s="658"/>
      <c r="V35" s="658"/>
      <c r="W35" s="658"/>
      <c r="X35" s="658"/>
      <c r="Y35" s="659"/>
      <c r="Z35" s="695">
        <v>8.4</v>
      </c>
      <c r="AA35" s="695"/>
      <c r="AB35" s="695"/>
      <c r="AC35" s="695"/>
      <c r="AD35" s="696" t="s">
        <v>239</v>
      </c>
      <c r="AE35" s="696"/>
      <c r="AF35" s="696"/>
      <c r="AG35" s="696"/>
      <c r="AH35" s="696"/>
      <c r="AI35" s="696"/>
      <c r="AJ35" s="696"/>
      <c r="AK35" s="696"/>
      <c r="AL35" s="660" t="s">
        <v>239</v>
      </c>
      <c r="AM35" s="661"/>
      <c r="AN35" s="661"/>
      <c r="AO35" s="697"/>
      <c r="AP35" s="222"/>
      <c r="AQ35" s="715" t="s">
        <v>329</v>
      </c>
      <c r="AR35" s="716"/>
      <c r="AS35" s="716"/>
      <c r="AT35" s="716"/>
      <c r="AU35" s="716"/>
      <c r="AV35" s="716"/>
      <c r="AW35" s="716"/>
      <c r="AX35" s="716"/>
      <c r="AY35" s="716"/>
      <c r="AZ35" s="716"/>
      <c r="BA35" s="716"/>
      <c r="BB35" s="716"/>
      <c r="BC35" s="716"/>
      <c r="BD35" s="716"/>
      <c r="BE35" s="716"/>
      <c r="BF35" s="717"/>
      <c r="BG35" s="715" t="s">
        <v>330</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331</v>
      </c>
      <c r="CE35" s="655"/>
      <c r="CF35" s="655"/>
      <c r="CG35" s="655"/>
      <c r="CH35" s="655"/>
      <c r="CI35" s="655"/>
      <c r="CJ35" s="655"/>
      <c r="CK35" s="655"/>
      <c r="CL35" s="655"/>
      <c r="CM35" s="655"/>
      <c r="CN35" s="655"/>
      <c r="CO35" s="655"/>
      <c r="CP35" s="655"/>
      <c r="CQ35" s="656"/>
      <c r="CR35" s="657">
        <v>37978</v>
      </c>
      <c r="CS35" s="670"/>
      <c r="CT35" s="670"/>
      <c r="CU35" s="670"/>
      <c r="CV35" s="670"/>
      <c r="CW35" s="670"/>
      <c r="CX35" s="670"/>
      <c r="CY35" s="671"/>
      <c r="CZ35" s="660">
        <v>0.7</v>
      </c>
      <c r="DA35" s="672"/>
      <c r="DB35" s="672"/>
      <c r="DC35" s="673"/>
      <c r="DD35" s="663">
        <v>25875</v>
      </c>
      <c r="DE35" s="670"/>
      <c r="DF35" s="670"/>
      <c r="DG35" s="670"/>
      <c r="DH35" s="670"/>
      <c r="DI35" s="670"/>
      <c r="DJ35" s="670"/>
      <c r="DK35" s="671"/>
      <c r="DL35" s="663">
        <v>23074</v>
      </c>
      <c r="DM35" s="670"/>
      <c r="DN35" s="670"/>
      <c r="DO35" s="670"/>
      <c r="DP35" s="670"/>
      <c r="DQ35" s="670"/>
      <c r="DR35" s="670"/>
      <c r="DS35" s="670"/>
      <c r="DT35" s="670"/>
      <c r="DU35" s="670"/>
      <c r="DV35" s="671"/>
      <c r="DW35" s="660">
        <v>1.2</v>
      </c>
      <c r="DX35" s="672"/>
      <c r="DY35" s="672"/>
      <c r="DZ35" s="672"/>
      <c r="EA35" s="672"/>
      <c r="EB35" s="672"/>
      <c r="EC35" s="684"/>
    </row>
    <row r="36" spans="2:133" ht="11.25" customHeight="1" x14ac:dyDescent="0.15">
      <c r="B36" s="654" t="s">
        <v>332</v>
      </c>
      <c r="C36" s="655"/>
      <c r="D36" s="655"/>
      <c r="E36" s="655"/>
      <c r="F36" s="655"/>
      <c r="G36" s="655"/>
      <c r="H36" s="655"/>
      <c r="I36" s="655"/>
      <c r="J36" s="655"/>
      <c r="K36" s="655"/>
      <c r="L36" s="655"/>
      <c r="M36" s="655"/>
      <c r="N36" s="655"/>
      <c r="O36" s="655"/>
      <c r="P36" s="655"/>
      <c r="Q36" s="656"/>
      <c r="R36" s="657">
        <v>731174</v>
      </c>
      <c r="S36" s="658"/>
      <c r="T36" s="658"/>
      <c r="U36" s="658"/>
      <c r="V36" s="658"/>
      <c r="W36" s="658"/>
      <c r="X36" s="658"/>
      <c r="Y36" s="659"/>
      <c r="Z36" s="695">
        <v>11.4</v>
      </c>
      <c r="AA36" s="695"/>
      <c r="AB36" s="695"/>
      <c r="AC36" s="695"/>
      <c r="AD36" s="696" t="s">
        <v>147</v>
      </c>
      <c r="AE36" s="696"/>
      <c r="AF36" s="696"/>
      <c r="AG36" s="696"/>
      <c r="AH36" s="696"/>
      <c r="AI36" s="696"/>
      <c r="AJ36" s="696"/>
      <c r="AK36" s="696"/>
      <c r="AL36" s="660" t="s">
        <v>147</v>
      </c>
      <c r="AM36" s="661"/>
      <c r="AN36" s="661"/>
      <c r="AO36" s="697"/>
      <c r="AP36" s="222"/>
      <c r="AQ36" s="706" t="s">
        <v>333</v>
      </c>
      <c r="AR36" s="707"/>
      <c r="AS36" s="707"/>
      <c r="AT36" s="707"/>
      <c r="AU36" s="707"/>
      <c r="AV36" s="707"/>
      <c r="AW36" s="707"/>
      <c r="AX36" s="707"/>
      <c r="AY36" s="708"/>
      <c r="AZ36" s="709">
        <v>249080</v>
      </c>
      <c r="BA36" s="710"/>
      <c r="BB36" s="710"/>
      <c r="BC36" s="710"/>
      <c r="BD36" s="710"/>
      <c r="BE36" s="710"/>
      <c r="BF36" s="711"/>
      <c r="BG36" s="712" t="s">
        <v>334</v>
      </c>
      <c r="BH36" s="713"/>
      <c r="BI36" s="713"/>
      <c r="BJ36" s="713"/>
      <c r="BK36" s="713"/>
      <c r="BL36" s="713"/>
      <c r="BM36" s="713"/>
      <c r="BN36" s="713"/>
      <c r="BO36" s="713"/>
      <c r="BP36" s="713"/>
      <c r="BQ36" s="713"/>
      <c r="BR36" s="713"/>
      <c r="BS36" s="713"/>
      <c r="BT36" s="713"/>
      <c r="BU36" s="714"/>
      <c r="BV36" s="709">
        <v>45931</v>
      </c>
      <c r="BW36" s="710"/>
      <c r="BX36" s="710"/>
      <c r="BY36" s="710"/>
      <c r="BZ36" s="710"/>
      <c r="CA36" s="710"/>
      <c r="CB36" s="711"/>
      <c r="CD36" s="654" t="s">
        <v>335</v>
      </c>
      <c r="CE36" s="655"/>
      <c r="CF36" s="655"/>
      <c r="CG36" s="655"/>
      <c r="CH36" s="655"/>
      <c r="CI36" s="655"/>
      <c r="CJ36" s="655"/>
      <c r="CK36" s="655"/>
      <c r="CL36" s="655"/>
      <c r="CM36" s="655"/>
      <c r="CN36" s="655"/>
      <c r="CO36" s="655"/>
      <c r="CP36" s="655"/>
      <c r="CQ36" s="656"/>
      <c r="CR36" s="657">
        <v>582967</v>
      </c>
      <c r="CS36" s="658"/>
      <c r="CT36" s="658"/>
      <c r="CU36" s="658"/>
      <c r="CV36" s="658"/>
      <c r="CW36" s="658"/>
      <c r="CX36" s="658"/>
      <c r="CY36" s="659"/>
      <c r="CZ36" s="660">
        <v>10.199999999999999</v>
      </c>
      <c r="DA36" s="672"/>
      <c r="DB36" s="672"/>
      <c r="DC36" s="673"/>
      <c r="DD36" s="663">
        <v>456845</v>
      </c>
      <c r="DE36" s="658"/>
      <c r="DF36" s="658"/>
      <c r="DG36" s="658"/>
      <c r="DH36" s="658"/>
      <c r="DI36" s="658"/>
      <c r="DJ36" s="658"/>
      <c r="DK36" s="659"/>
      <c r="DL36" s="663">
        <v>202744</v>
      </c>
      <c r="DM36" s="658"/>
      <c r="DN36" s="658"/>
      <c r="DO36" s="658"/>
      <c r="DP36" s="658"/>
      <c r="DQ36" s="658"/>
      <c r="DR36" s="658"/>
      <c r="DS36" s="658"/>
      <c r="DT36" s="658"/>
      <c r="DU36" s="658"/>
      <c r="DV36" s="659"/>
      <c r="DW36" s="660">
        <v>10.199999999999999</v>
      </c>
      <c r="DX36" s="672"/>
      <c r="DY36" s="672"/>
      <c r="DZ36" s="672"/>
      <c r="EA36" s="672"/>
      <c r="EB36" s="672"/>
      <c r="EC36" s="684"/>
    </row>
    <row r="37" spans="2:133" ht="11.25" customHeight="1" x14ac:dyDescent="0.15">
      <c r="B37" s="654" t="s">
        <v>336</v>
      </c>
      <c r="C37" s="655"/>
      <c r="D37" s="655"/>
      <c r="E37" s="655"/>
      <c r="F37" s="655"/>
      <c r="G37" s="655"/>
      <c r="H37" s="655"/>
      <c r="I37" s="655"/>
      <c r="J37" s="655"/>
      <c r="K37" s="655"/>
      <c r="L37" s="655"/>
      <c r="M37" s="655"/>
      <c r="N37" s="655"/>
      <c r="O37" s="655"/>
      <c r="P37" s="655"/>
      <c r="Q37" s="656"/>
      <c r="R37" s="657">
        <v>186444</v>
      </c>
      <c r="S37" s="658"/>
      <c r="T37" s="658"/>
      <c r="U37" s="658"/>
      <c r="V37" s="658"/>
      <c r="W37" s="658"/>
      <c r="X37" s="658"/>
      <c r="Y37" s="659"/>
      <c r="Z37" s="695">
        <v>2.9</v>
      </c>
      <c r="AA37" s="695"/>
      <c r="AB37" s="695"/>
      <c r="AC37" s="695"/>
      <c r="AD37" s="696">
        <v>11</v>
      </c>
      <c r="AE37" s="696"/>
      <c r="AF37" s="696"/>
      <c r="AG37" s="696"/>
      <c r="AH37" s="696"/>
      <c r="AI37" s="696"/>
      <c r="AJ37" s="696"/>
      <c r="AK37" s="696"/>
      <c r="AL37" s="660">
        <v>0</v>
      </c>
      <c r="AM37" s="661"/>
      <c r="AN37" s="661"/>
      <c r="AO37" s="697"/>
      <c r="AQ37" s="690" t="s">
        <v>337</v>
      </c>
      <c r="AR37" s="691"/>
      <c r="AS37" s="691"/>
      <c r="AT37" s="691"/>
      <c r="AU37" s="691"/>
      <c r="AV37" s="691"/>
      <c r="AW37" s="691"/>
      <c r="AX37" s="691"/>
      <c r="AY37" s="692"/>
      <c r="AZ37" s="657">
        <v>75370</v>
      </c>
      <c r="BA37" s="658"/>
      <c r="BB37" s="658"/>
      <c r="BC37" s="658"/>
      <c r="BD37" s="670"/>
      <c r="BE37" s="670"/>
      <c r="BF37" s="693"/>
      <c r="BG37" s="654" t="s">
        <v>338</v>
      </c>
      <c r="BH37" s="655"/>
      <c r="BI37" s="655"/>
      <c r="BJ37" s="655"/>
      <c r="BK37" s="655"/>
      <c r="BL37" s="655"/>
      <c r="BM37" s="655"/>
      <c r="BN37" s="655"/>
      <c r="BO37" s="655"/>
      <c r="BP37" s="655"/>
      <c r="BQ37" s="655"/>
      <c r="BR37" s="655"/>
      <c r="BS37" s="655"/>
      <c r="BT37" s="655"/>
      <c r="BU37" s="656"/>
      <c r="BV37" s="657">
        <v>41674</v>
      </c>
      <c r="BW37" s="658"/>
      <c r="BX37" s="658"/>
      <c r="BY37" s="658"/>
      <c r="BZ37" s="658"/>
      <c r="CA37" s="658"/>
      <c r="CB37" s="694"/>
      <c r="CD37" s="654" t="s">
        <v>339</v>
      </c>
      <c r="CE37" s="655"/>
      <c r="CF37" s="655"/>
      <c r="CG37" s="655"/>
      <c r="CH37" s="655"/>
      <c r="CI37" s="655"/>
      <c r="CJ37" s="655"/>
      <c r="CK37" s="655"/>
      <c r="CL37" s="655"/>
      <c r="CM37" s="655"/>
      <c r="CN37" s="655"/>
      <c r="CO37" s="655"/>
      <c r="CP37" s="655"/>
      <c r="CQ37" s="656"/>
      <c r="CR37" s="657">
        <v>123645</v>
      </c>
      <c r="CS37" s="670"/>
      <c r="CT37" s="670"/>
      <c r="CU37" s="670"/>
      <c r="CV37" s="670"/>
      <c r="CW37" s="670"/>
      <c r="CX37" s="670"/>
      <c r="CY37" s="671"/>
      <c r="CZ37" s="660">
        <v>2.2000000000000002</v>
      </c>
      <c r="DA37" s="672"/>
      <c r="DB37" s="672"/>
      <c r="DC37" s="673"/>
      <c r="DD37" s="663">
        <v>123645</v>
      </c>
      <c r="DE37" s="670"/>
      <c r="DF37" s="670"/>
      <c r="DG37" s="670"/>
      <c r="DH37" s="670"/>
      <c r="DI37" s="670"/>
      <c r="DJ37" s="670"/>
      <c r="DK37" s="671"/>
      <c r="DL37" s="663">
        <v>111183</v>
      </c>
      <c r="DM37" s="670"/>
      <c r="DN37" s="670"/>
      <c r="DO37" s="670"/>
      <c r="DP37" s="670"/>
      <c r="DQ37" s="670"/>
      <c r="DR37" s="670"/>
      <c r="DS37" s="670"/>
      <c r="DT37" s="670"/>
      <c r="DU37" s="670"/>
      <c r="DV37" s="671"/>
      <c r="DW37" s="660">
        <v>5.6</v>
      </c>
      <c r="DX37" s="672"/>
      <c r="DY37" s="672"/>
      <c r="DZ37" s="672"/>
      <c r="EA37" s="672"/>
      <c r="EB37" s="672"/>
      <c r="EC37" s="684"/>
    </row>
    <row r="38" spans="2:133" ht="11.25" customHeight="1" x14ac:dyDescent="0.15">
      <c r="B38" s="654" t="s">
        <v>340</v>
      </c>
      <c r="C38" s="655"/>
      <c r="D38" s="655"/>
      <c r="E38" s="655"/>
      <c r="F38" s="655"/>
      <c r="G38" s="655"/>
      <c r="H38" s="655"/>
      <c r="I38" s="655"/>
      <c r="J38" s="655"/>
      <c r="K38" s="655"/>
      <c r="L38" s="655"/>
      <c r="M38" s="655"/>
      <c r="N38" s="655"/>
      <c r="O38" s="655"/>
      <c r="P38" s="655"/>
      <c r="Q38" s="656"/>
      <c r="R38" s="657">
        <v>336341</v>
      </c>
      <c r="S38" s="658"/>
      <c r="T38" s="658"/>
      <c r="U38" s="658"/>
      <c r="V38" s="658"/>
      <c r="W38" s="658"/>
      <c r="X38" s="658"/>
      <c r="Y38" s="659"/>
      <c r="Z38" s="695">
        <v>5.2</v>
      </c>
      <c r="AA38" s="695"/>
      <c r="AB38" s="695"/>
      <c r="AC38" s="695"/>
      <c r="AD38" s="696" t="s">
        <v>239</v>
      </c>
      <c r="AE38" s="696"/>
      <c r="AF38" s="696"/>
      <c r="AG38" s="696"/>
      <c r="AH38" s="696"/>
      <c r="AI38" s="696"/>
      <c r="AJ38" s="696"/>
      <c r="AK38" s="696"/>
      <c r="AL38" s="660" t="s">
        <v>131</v>
      </c>
      <c r="AM38" s="661"/>
      <c r="AN38" s="661"/>
      <c r="AO38" s="697"/>
      <c r="AQ38" s="690" t="s">
        <v>341</v>
      </c>
      <c r="AR38" s="691"/>
      <c r="AS38" s="691"/>
      <c r="AT38" s="691"/>
      <c r="AU38" s="691"/>
      <c r="AV38" s="691"/>
      <c r="AW38" s="691"/>
      <c r="AX38" s="691"/>
      <c r="AY38" s="692"/>
      <c r="AZ38" s="657">
        <v>10921</v>
      </c>
      <c r="BA38" s="658"/>
      <c r="BB38" s="658"/>
      <c r="BC38" s="658"/>
      <c r="BD38" s="670"/>
      <c r="BE38" s="670"/>
      <c r="BF38" s="693"/>
      <c r="BG38" s="654" t="s">
        <v>342</v>
      </c>
      <c r="BH38" s="655"/>
      <c r="BI38" s="655"/>
      <c r="BJ38" s="655"/>
      <c r="BK38" s="655"/>
      <c r="BL38" s="655"/>
      <c r="BM38" s="655"/>
      <c r="BN38" s="655"/>
      <c r="BO38" s="655"/>
      <c r="BP38" s="655"/>
      <c r="BQ38" s="655"/>
      <c r="BR38" s="655"/>
      <c r="BS38" s="655"/>
      <c r="BT38" s="655"/>
      <c r="BU38" s="656"/>
      <c r="BV38" s="657">
        <v>305</v>
      </c>
      <c r="BW38" s="658"/>
      <c r="BX38" s="658"/>
      <c r="BY38" s="658"/>
      <c r="BZ38" s="658"/>
      <c r="CA38" s="658"/>
      <c r="CB38" s="694"/>
      <c r="CD38" s="654" t="s">
        <v>343</v>
      </c>
      <c r="CE38" s="655"/>
      <c r="CF38" s="655"/>
      <c r="CG38" s="655"/>
      <c r="CH38" s="655"/>
      <c r="CI38" s="655"/>
      <c r="CJ38" s="655"/>
      <c r="CK38" s="655"/>
      <c r="CL38" s="655"/>
      <c r="CM38" s="655"/>
      <c r="CN38" s="655"/>
      <c r="CO38" s="655"/>
      <c r="CP38" s="655"/>
      <c r="CQ38" s="656"/>
      <c r="CR38" s="657">
        <v>238159</v>
      </c>
      <c r="CS38" s="658"/>
      <c r="CT38" s="658"/>
      <c r="CU38" s="658"/>
      <c r="CV38" s="658"/>
      <c r="CW38" s="658"/>
      <c r="CX38" s="658"/>
      <c r="CY38" s="659"/>
      <c r="CZ38" s="660">
        <v>4.2</v>
      </c>
      <c r="DA38" s="672"/>
      <c r="DB38" s="672"/>
      <c r="DC38" s="673"/>
      <c r="DD38" s="663">
        <v>212541</v>
      </c>
      <c r="DE38" s="658"/>
      <c r="DF38" s="658"/>
      <c r="DG38" s="658"/>
      <c r="DH38" s="658"/>
      <c r="DI38" s="658"/>
      <c r="DJ38" s="658"/>
      <c r="DK38" s="659"/>
      <c r="DL38" s="663">
        <v>212541</v>
      </c>
      <c r="DM38" s="658"/>
      <c r="DN38" s="658"/>
      <c r="DO38" s="658"/>
      <c r="DP38" s="658"/>
      <c r="DQ38" s="658"/>
      <c r="DR38" s="658"/>
      <c r="DS38" s="658"/>
      <c r="DT38" s="658"/>
      <c r="DU38" s="658"/>
      <c r="DV38" s="659"/>
      <c r="DW38" s="660">
        <v>10.7</v>
      </c>
      <c r="DX38" s="672"/>
      <c r="DY38" s="672"/>
      <c r="DZ38" s="672"/>
      <c r="EA38" s="672"/>
      <c r="EB38" s="672"/>
      <c r="EC38" s="684"/>
    </row>
    <row r="39" spans="2:133" ht="11.25" customHeight="1" x14ac:dyDescent="0.15">
      <c r="B39" s="654" t="s">
        <v>344</v>
      </c>
      <c r="C39" s="655"/>
      <c r="D39" s="655"/>
      <c r="E39" s="655"/>
      <c r="F39" s="655"/>
      <c r="G39" s="655"/>
      <c r="H39" s="655"/>
      <c r="I39" s="655"/>
      <c r="J39" s="655"/>
      <c r="K39" s="655"/>
      <c r="L39" s="655"/>
      <c r="M39" s="655"/>
      <c r="N39" s="655"/>
      <c r="O39" s="655"/>
      <c r="P39" s="655"/>
      <c r="Q39" s="656"/>
      <c r="R39" s="657" t="s">
        <v>239</v>
      </c>
      <c r="S39" s="658"/>
      <c r="T39" s="658"/>
      <c r="U39" s="658"/>
      <c r="V39" s="658"/>
      <c r="W39" s="658"/>
      <c r="X39" s="658"/>
      <c r="Y39" s="659"/>
      <c r="Z39" s="695" t="s">
        <v>147</v>
      </c>
      <c r="AA39" s="695"/>
      <c r="AB39" s="695"/>
      <c r="AC39" s="695"/>
      <c r="AD39" s="696" t="s">
        <v>147</v>
      </c>
      <c r="AE39" s="696"/>
      <c r="AF39" s="696"/>
      <c r="AG39" s="696"/>
      <c r="AH39" s="696"/>
      <c r="AI39" s="696"/>
      <c r="AJ39" s="696"/>
      <c r="AK39" s="696"/>
      <c r="AL39" s="660" t="s">
        <v>131</v>
      </c>
      <c r="AM39" s="661"/>
      <c r="AN39" s="661"/>
      <c r="AO39" s="697"/>
      <c r="AQ39" s="690" t="s">
        <v>345</v>
      </c>
      <c r="AR39" s="691"/>
      <c r="AS39" s="691"/>
      <c r="AT39" s="691"/>
      <c r="AU39" s="691"/>
      <c r="AV39" s="691"/>
      <c r="AW39" s="691"/>
      <c r="AX39" s="691"/>
      <c r="AY39" s="692"/>
      <c r="AZ39" s="657">
        <v>4381</v>
      </c>
      <c r="BA39" s="658"/>
      <c r="BB39" s="658"/>
      <c r="BC39" s="658"/>
      <c r="BD39" s="670"/>
      <c r="BE39" s="670"/>
      <c r="BF39" s="693"/>
      <c r="BG39" s="654" t="s">
        <v>346</v>
      </c>
      <c r="BH39" s="655"/>
      <c r="BI39" s="655"/>
      <c r="BJ39" s="655"/>
      <c r="BK39" s="655"/>
      <c r="BL39" s="655"/>
      <c r="BM39" s="655"/>
      <c r="BN39" s="655"/>
      <c r="BO39" s="655"/>
      <c r="BP39" s="655"/>
      <c r="BQ39" s="655"/>
      <c r="BR39" s="655"/>
      <c r="BS39" s="655"/>
      <c r="BT39" s="655"/>
      <c r="BU39" s="656"/>
      <c r="BV39" s="657">
        <v>494</v>
      </c>
      <c r="BW39" s="658"/>
      <c r="BX39" s="658"/>
      <c r="BY39" s="658"/>
      <c r="BZ39" s="658"/>
      <c r="CA39" s="658"/>
      <c r="CB39" s="694"/>
      <c r="CD39" s="654" t="s">
        <v>347</v>
      </c>
      <c r="CE39" s="655"/>
      <c r="CF39" s="655"/>
      <c r="CG39" s="655"/>
      <c r="CH39" s="655"/>
      <c r="CI39" s="655"/>
      <c r="CJ39" s="655"/>
      <c r="CK39" s="655"/>
      <c r="CL39" s="655"/>
      <c r="CM39" s="655"/>
      <c r="CN39" s="655"/>
      <c r="CO39" s="655"/>
      <c r="CP39" s="655"/>
      <c r="CQ39" s="656"/>
      <c r="CR39" s="657">
        <v>1249818</v>
      </c>
      <c r="CS39" s="670"/>
      <c r="CT39" s="670"/>
      <c r="CU39" s="670"/>
      <c r="CV39" s="670"/>
      <c r="CW39" s="670"/>
      <c r="CX39" s="670"/>
      <c r="CY39" s="671"/>
      <c r="CZ39" s="660">
        <v>21.8</v>
      </c>
      <c r="DA39" s="672"/>
      <c r="DB39" s="672"/>
      <c r="DC39" s="673"/>
      <c r="DD39" s="663">
        <v>619001</v>
      </c>
      <c r="DE39" s="670"/>
      <c r="DF39" s="670"/>
      <c r="DG39" s="670"/>
      <c r="DH39" s="670"/>
      <c r="DI39" s="670"/>
      <c r="DJ39" s="670"/>
      <c r="DK39" s="671"/>
      <c r="DL39" s="663" t="s">
        <v>239</v>
      </c>
      <c r="DM39" s="670"/>
      <c r="DN39" s="670"/>
      <c r="DO39" s="670"/>
      <c r="DP39" s="670"/>
      <c r="DQ39" s="670"/>
      <c r="DR39" s="670"/>
      <c r="DS39" s="670"/>
      <c r="DT39" s="670"/>
      <c r="DU39" s="670"/>
      <c r="DV39" s="671"/>
      <c r="DW39" s="660" t="s">
        <v>131</v>
      </c>
      <c r="DX39" s="672"/>
      <c r="DY39" s="672"/>
      <c r="DZ39" s="672"/>
      <c r="EA39" s="672"/>
      <c r="EB39" s="672"/>
      <c r="EC39" s="684"/>
    </row>
    <row r="40" spans="2:133" ht="11.25" customHeight="1" x14ac:dyDescent="0.15">
      <c r="B40" s="654" t="s">
        <v>348</v>
      </c>
      <c r="C40" s="655"/>
      <c r="D40" s="655"/>
      <c r="E40" s="655"/>
      <c r="F40" s="655"/>
      <c r="G40" s="655"/>
      <c r="H40" s="655"/>
      <c r="I40" s="655"/>
      <c r="J40" s="655"/>
      <c r="K40" s="655"/>
      <c r="L40" s="655"/>
      <c r="M40" s="655"/>
      <c r="N40" s="655"/>
      <c r="O40" s="655"/>
      <c r="P40" s="655"/>
      <c r="Q40" s="656"/>
      <c r="R40" s="657">
        <v>15541</v>
      </c>
      <c r="S40" s="658"/>
      <c r="T40" s="658"/>
      <c r="U40" s="658"/>
      <c r="V40" s="658"/>
      <c r="W40" s="658"/>
      <c r="X40" s="658"/>
      <c r="Y40" s="659"/>
      <c r="Z40" s="695">
        <v>0.2</v>
      </c>
      <c r="AA40" s="695"/>
      <c r="AB40" s="695"/>
      <c r="AC40" s="695"/>
      <c r="AD40" s="696" t="s">
        <v>131</v>
      </c>
      <c r="AE40" s="696"/>
      <c r="AF40" s="696"/>
      <c r="AG40" s="696"/>
      <c r="AH40" s="696"/>
      <c r="AI40" s="696"/>
      <c r="AJ40" s="696"/>
      <c r="AK40" s="696"/>
      <c r="AL40" s="660" t="s">
        <v>147</v>
      </c>
      <c r="AM40" s="661"/>
      <c r="AN40" s="661"/>
      <c r="AO40" s="697"/>
      <c r="AQ40" s="690" t="s">
        <v>349</v>
      </c>
      <c r="AR40" s="691"/>
      <c r="AS40" s="691"/>
      <c r="AT40" s="691"/>
      <c r="AU40" s="691"/>
      <c r="AV40" s="691"/>
      <c r="AW40" s="691"/>
      <c r="AX40" s="691"/>
      <c r="AY40" s="692"/>
      <c r="AZ40" s="657" t="s">
        <v>239</v>
      </c>
      <c r="BA40" s="658"/>
      <c r="BB40" s="658"/>
      <c r="BC40" s="658"/>
      <c r="BD40" s="670"/>
      <c r="BE40" s="670"/>
      <c r="BF40" s="693"/>
      <c r="BG40" s="698" t="s">
        <v>350</v>
      </c>
      <c r="BH40" s="699"/>
      <c r="BI40" s="699"/>
      <c r="BJ40" s="699"/>
      <c r="BK40" s="699"/>
      <c r="BL40" s="223"/>
      <c r="BM40" s="655" t="s">
        <v>351</v>
      </c>
      <c r="BN40" s="655"/>
      <c r="BO40" s="655"/>
      <c r="BP40" s="655"/>
      <c r="BQ40" s="655"/>
      <c r="BR40" s="655"/>
      <c r="BS40" s="655"/>
      <c r="BT40" s="655"/>
      <c r="BU40" s="656"/>
      <c r="BV40" s="657">
        <v>83</v>
      </c>
      <c r="BW40" s="658"/>
      <c r="BX40" s="658"/>
      <c r="BY40" s="658"/>
      <c r="BZ40" s="658"/>
      <c r="CA40" s="658"/>
      <c r="CB40" s="694"/>
      <c r="CD40" s="654" t="s">
        <v>352</v>
      </c>
      <c r="CE40" s="655"/>
      <c r="CF40" s="655"/>
      <c r="CG40" s="655"/>
      <c r="CH40" s="655"/>
      <c r="CI40" s="655"/>
      <c r="CJ40" s="655"/>
      <c r="CK40" s="655"/>
      <c r="CL40" s="655"/>
      <c r="CM40" s="655"/>
      <c r="CN40" s="655"/>
      <c r="CO40" s="655"/>
      <c r="CP40" s="655"/>
      <c r="CQ40" s="656"/>
      <c r="CR40" s="657">
        <v>31793</v>
      </c>
      <c r="CS40" s="658"/>
      <c r="CT40" s="658"/>
      <c r="CU40" s="658"/>
      <c r="CV40" s="658"/>
      <c r="CW40" s="658"/>
      <c r="CX40" s="658"/>
      <c r="CY40" s="659"/>
      <c r="CZ40" s="660">
        <v>0.6</v>
      </c>
      <c r="DA40" s="672"/>
      <c r="DB40" s="672"/>
      <c r="DC40" s="673"/>
      <c r="DD40" s="663">
        <v>1793</v>
      </c>
      <c r="DE40" s="658"/>
      <c r="DF40" s="658"/>
      <c r="DG40" s="658"/>
      <c r="DH40" s="658"/>
      <c r="DI40" s="658"/>
      <c r="DJ40" s="658"/>
      <c r="DK40" s="659"/>
      <c r="DL40" s="663" t="s">
        <v>147</v>
      </c>
      <c r="DM40" s="658"/>
      <c r="DN40" s="658"/>
      <c r="DO40" s="658"/>
      <c r="DP40" s="658"/>
      <c r="DQ40" s="658"/>
      <c r="DR40" s="658"/>
      <c r="DS40" s="658"/>
      <c r="DT40" s="658"/>
      <c r="DU40" s="658"/>
      <c r="DV40" s="659"/>
      <c r="DW40" s="660" t="s">
        <v>131</v>
      </c>
      <c r="DX40" s="672"/>
      <c r="DY40" s="672"/>
      <c r="DZ40" s="672"/>
      <c r="EA40" s="672"/>
      <c r="EB40" s="672"/>
      <c r="EC40" s="684"/>
    </row>
    <row r="41" spans="2:133" ht="11.25" customHeight="1" x14ac:dyDescent="0.15">
      <c r="B41" s="638" t="s">
        <v>353</v>
      </c>
      <c r="C41" s="639"/>
      <c r="D41" s="639"/>
      <c r="E41" s="639"/>
      <c r="F41" s="639"/>
      <c r="G41" s="639"/>
      <c r="H41" s="639"/>
      <c r="I41" s="639"/>
      <c r="J41" s="639"/>
      <c r="K41" s="639"/>
      <c r="L41" s="639"/>
      <c r="M41" s="639"/>
      <c r="N41" s="639"/>
      <c r="O41" s="639"/>
      <c r="P41" s="639"/>
      <c r="Q41" s="640"/>
      <c r="R41" s="641">
        <v>6429700</v>
      </c>
      <c r="S41" s="682"/>
      <c r="T41" s="682"/>
      <c r="U41" s="682"/>
      <c r="V41" s="682"/>
      <c r="W41" s="682"/>
      <c r="X41" s="682"/>
      <c r="Y41" s="685"/>
      <c r="Z41" s="686">
        <v>100</v>
      </c>
      <c r="AA41" s="686"/>
      <c r="AB41" s="686"/>
      <c r="AC41" s="686"/>
      <c r="AD41" s="687">
        <v>1978549</v>
      </c>
      <c r="AE41" s="687"/>
      <c r="AF41" s="687"/>
      <c r="AG41" s="687"/>
      <c r="AH41" s="687"/>
      <c r="AI41" s="687"/>
      <c r="AJ41" s="687"/>
      <c r="AK41" s="687"/>
      <c r="AL41" s="644">
        <v>100</v>
      </c>
      <c r="AM41" s="688"/>
      <c r="AN41" s="688"/>
      <c r="AO41" s="689"/>
      <c r="AQ41" s="690" t="s">
        <v>354</v>
      </c>
      <c r="AR41" s="691"/>
      <c r="AS41" s="691"/>
      <c r="AT41" s="691"/>
      <c r="AU41" s="691"/>
      <c r="AV41" s="691"/>
      <c r="AW41" s="691"/>
      <c r="AX41" s="691"/>
      <c r="AY41" s="692"/>
      <c r="AZ41" s="657">
        <v>30137</v>
      </c>
      <c r="BA41" s="658"/>
      <c r="BB41" s="658"/>
      <c r="BC41" s="658"/>
      <c r="BD41" s="670"/>
      <c r="BE41" s="670"/>
      <c r="BF41" s="693"/>
      <c r="BG41" s="698"/>
      <c r="BH41" s="699"/>
      <c r="BI41" s="699"/>
      <c r="BJ41" s="699"/>
      <c r="BK41" s="699"/>
      <c r="BL41" s="223"/>
      <c r="BM41" s="655" t="s">
        <v>355</v>
      </c>
      <c r="BN41" s="655"/>
      <c r="BO41" s="655"/>
      <c r="BP41" s="655"/>
      <c r="BQ41" s="655"/>
      <c r="BR41" s="655"/>
      <c r="BS41" s="655"/>
      <c r="BT41" s="655"/>
      <c r="BU41" s="656"/>
      <c r="BV41" s="657" t="s">
        <v>131</v>
      </c>
      <c r="BW41" s="658"/>
      <c r="BX41" s="658"/>
      <c r="BY41" s="658"/>
      <c r="BZ41" s="658"/>
      <c r="CA41" s="658"/>
      <c r="CB41" s="694"/>
      <c r="CD41" s="654" t="s">
        <v>356</v>
      </c>
      <c r="CE41" s="655"/>
      <c r="CF41" s="655"/>
      <c r="CG41" s="655"/>
      <c r="CH41" s="655"/>
      <c r="CI41" s="655"/>
      <c r="CJ41" s="655"/>
      <c r="CK41" s="655"/>
      <c r="CL41" s="655"/>
      <c r="CM41" s="655"/>
      <c r="CN41" s="655"/>
      <c r="CO41" s="655"/>
      <c r="CP41" s="655"/>
      <c r="CQ41" s="656"/>
      <c r="CR41" s="657" t="s">
        <v>131</v>
      </c>
      <c r="CS41" s="670"/>
      <c r="CT41" s="670"/>
      <c r="CU41" s="670"/>
      <c r="CV41" s="670"/>
      <c r="CW41" s="670"/>
      <c r="CX41" s="670"/>
      <c r="CY41" s="671"/>
      <c r="CZ41" s="660" t="s">
        <v>131</v>
      </c>
      <c r="DA41" s="672"/>
      <c r="DB41" s="672"/>
      <c r="DC41" s="673"/>
      <c r="DD41" s="663" t="s">
        <v>131</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357</v>
      </c>
      <c r="AR42" s="703"/>
      <c r="AS42" s="703"/>
      <c r="AT42" s="703"/>
      <c r="AU42" s="703"/>
      <c r="AV42" s="703"/>
      <c r="AW42" s="703"/>
      <c r="AX42" s="703"/>
      <c r="AY42" s="704"/>
      <c r="AZ42" s="641">
        <v>128271</v>
      </c>
      <c r="BA42" s="682"/>
      <c r="BB42" s="682"/>
      <c r="BC42" s="682"/>
      <c r="BD42" s="642"/>
      <c r="BE42" s="642"/>
      <c r="BF42" s="705"/>
      <c r="BG42" s="700"/>
      <c r="BH42" s="701"/>
      <c r="BI42" s="701"/>
      <c r="BJ42" s="701"/>
      <c r="BK42" s="701"/>
      <c r="BL42" s="224"/>
      <c r="BM42" s="639" t="s">
        <v>358</v>
      </c>
      <c r="BN42" s="639"/>
      <c r="BO42" s="639"/>
      <c r="BP42" s="639"/>
      <c r="BQ42" s="639"/>
      <c r="BR42" s="639"/>
      <c r="BS42" s="639"/>
      <c r="BT42" s="639"/>
      <c r="BU42" s="640"/>
      <c r="BV42" s="641">
        <v>282</v>
      </c>
      <c r="BW42" s="682"/>
      <c r="BX42" s="682"/>
      <c r="BY42" s="682"/>
      <c r="BZ42" s="682"/>
      <c r="CA42" s="682"/>
      <c r="CB42" s="683"/>
      <c r="CD42" s="654" t="s">
        <v>359</v>
      </c>
      <c r="CE42" s="655"/>
      <c r="CF42" s="655"/>
      <c r="CG42" s="655"/>
      <c r="CH42" s="655"/>
      <c r="CI42" s="655"/>
      <c r="CJ42" s="655"/>
      <c r="CK42" s="655"/>
      <c r="CL42" s="655"/>
      <c r="CM42" s="655"/>
      <c r="CN42" s="655"/>
      <c r="CO42" s="655"/>
      <c r="CP42" s="655"/>
      <c r="CQ42" s="656"/>
      <c r="CR42" s="657">
        <v>1229505</v>
      </c>
      <c r="CS42" s="670"/>
      <c r="CT42" s="670"/>
      <c r="CU42" s="670"/>
      <c r="CV42" s="670"/>
      <c r="CW42" s="670"/>
      <c r="CX42" s="670"/>
      <c r="CY42" s="671"/>
      <c r="CZ42" s="660">
        <v>21.4</v>
      </c>
      <c r="DA42" s="672"/>
      <c r="DB42" s="672"/>
      <c r="DC42" s="673"/>
      <c r="DD42" s="663">
        <v>334902</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360</v>
      </c>
      <c r="CD43" s="654" t="s">
        <v>361</v>
      </c>
      <c r="CE43" s="655"/>
      <c r="CF43" s="655"/>
      <c r="CG43" s="655"/>
      <c r="CH43" s="655"/>
      <c r="CI43" s="655"/>
      <c r="CJ43" s="655"/>
      <c r="CK43" s="655"/>
      <c r="CL43" s="655"/>
      <c r="CM43" s="655"/>
      <c r="CN43" s="655"/>
      <c r="CO43" s="655"/>
      <c r="CP43" s="655"/>
      <c r="CQ43" s="656"/>
      <c r="CR43" s="657">
        <v>19984</v>
      </c>
      <c r="CS43" s="670"/>
      <c r="CT43" s="670"/>
      <c r="CU43" s="670"/>
      <c r="CV43" s="670"/>
      <c r="CW43" s="670"/>
      <c r="CX43" s="670"/>
      <c r="CY43" s="671"/>
      <c r="CZ43" s="660">
        <v>0.3</v>
      </c>
      <c r="DA43" s="672"/>
      <c r="DB43" s="672"/>
      <c r="DC43" s="673"/>
      <c r="DD43" s="663">
        <v>19984</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362</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309</v>
      </c>
      <c r="CE44" s="677"/>
      <c r="CF44" s="654" t="s">
        <v>363</v>
      </c>
      <c r="CG44" s="655"/>
      <c r="CH44" s="655"/>
      <c r="CI44" s="655"/>
      <c r="CJ44" s="655"/>
      <c r="CK44" s="655"/>
      <c r="CL44" s="655"/>
      <c r="CM44" s="655"/>
      <c r="CN44" s="655"/>
      <c r="CO44" s="655"/>
      <c r="CP44" s="655"/>
      <c r="CQ44" s="656"/>
      <c r="CR44" s="657">
        <v>601965</v>
      </c>
      <c r="CS44" s="658"/>
      <c r="CT44" s="658"/>
      <c r="CU44" s="658"/>
      <c r="CV44" s="658"/>
      <c r="CW44" s="658"/>
      <c r="CX44" s="658"/>
      <c r="CY44" s="659"/>
      <c r="CZ44" s="660">
        <v>10.5</v>
      </c>
      <c r="DA44" s="661"/>
      <c r="DB44" s="661"/>
      <c r="DC44" s="662"/>
      <c r="DD44" s="663">
        <v>89801</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364</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365</v>
      </c>
      <c r="CG45" s="655"/>
      <c r="CH45" s="655"/>
      <c r="CI45" s="655"/>
      <c r="CJ45" s="655"/>
      <c r="CK45" s="655"/>
      <c r="CL45" s="655"/>
      <c r="CM45" s="655"/>
      <c r="CN45" s="655"/>
      <c r="CO45" s="655"/>
      <c r="CP45" s="655"/>
      <c r="CQ45" s="656"/>
      <c r="CR45" s="657">
        <v>347094</v>
      </c>
      <c r="CS45" s="670"/>
      <c r="CT45" s="670"/>
      <c r="CU45" s="670"/>
      <c r="CV45" s="670"/>
      <c r="CW45" s="670"/>
      <c r="CX45" s="670"/>
      <c r="CY45" s="671"/>
      <c r="CZ45" s="660">
        <v>6</v>
      </c>
      <c r="DA45" s="672"/>
      <c r="DB45" s="672"/>
      <c r="DC45" s="673"/>
      <c r="DD45" s="663">
        <v>24562</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366</v>
      </c>
      <c r="CG46" s="655"/>
      <c r="CH46" s="655"/>
      <c r="CI46" s="655"/>
      <c r="CJ46" s="655"/>
      <c r="CK46" s="655"/>
      <c r="CL46" s="655"/>
      <c r="CM46" s="655"/>
      <c r="CN46" s="655"/>
      <c r="CO46" s="655"/>
      <c r="CP46" s="655"/>
      <c r="CQ46" s="656"/>
      <c r="CR46" s="657">
        <v>216274</v>
      </c>
      <c r="CS46" s="658"/>
      <c r="CT46" s="658"/>
      <c r="CU46" s="658"/>
      <c r="CV46" s="658"/>
      <c r="CW46" s="658"/>
      <c r="CX46" s="658"/>
      <c r="CY46" s="659"/>
      <c r="CZ46" s="660">
        <v>3.8</v>
      </c>
      <c r="DA46" s="661"/>
      <c r="DB46" s="661"/>
      <c r="DC46" s="662"/>
      <c r="DD46" s="663">
        <v>62559</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367</v>
      </c>
      <c r="CG47" s="655"/>
      <c r="CH47" s="655"/>
      <c r="CI47" s="655"/>
      <c r="CJ47" s="655"/>
      <c r="CK47" s="655"/>
      <c r="CL47" s="655"/>
      <c r="CM47" s="655"/>
      <c r="CN47" s="655"/>
      <c r="CO47" s="655"/>
      <c r="CP47" s="655"/>
      <c r="CQ47" s="656"/>
      <c r="CR47" s="657">
        <v>627540</v>
      </c>
      <c r="CS47" s="670"/>
      <c r="CT47" s="670"/>
      <c r="CU47" s="670"/>
      <c r="CV47" s="670"/>
      <c r="CW47" s="670"/>
      <c r="CX47" s="670"/>
      <c r="CY47" s="671"/>
      <c r="CZ47" s="660">
        <v>10.9</v>
      </c>
      <c r="DA47" s="672"/>
      <c r="DB47" s="672"/>
      <c r="DC47" s="673"/>
      <c r="DD47" s="663">
        <v>245101</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368</v>
      </c>
      <c r="CG48" s="655"/>
      <c r="CH48" s="655"/>
      <c r="CI48" s="655"/>
      <c r="CJ48" s="655"/>
      <c r="CK48" s="655"/>
      <c r="CL48" s="655"/>
      <c r="CM48" s="655"/>
      <c r="CN48" s="655"/>
      <c r="CO48" s="655"/>
      <c r="CP48" s="655"/>
      <c r="CQ48" s="656"/>
      <c r="CR48" s="657" t="s">
        <v>239</v>
      </c>
      <c r="CS48" s="658"/>
      <c r="CT48" s="658"/>
      <c r="CU48" s="658"/>
      <c r="CV48" s="658"/>
      <c r="CW48" s="658"/>
      <c r="CX48" s="658"/>
      <c r="CY48" s="659"/>
      <c r="CZ48" s="660" t="s">
        <v>131</v>
      </c>
      <c r="DA48" s="661"/>
      <c r="DB48" s="661"/>
      <c r="DC48" s="662"/>
      <c r="DD48" s="663" t="s">
        <v>239</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369</v>
      </c>
      <c r="CE49" s="639"/>
      <c r="CF49" s="639"/>
      <c r="CG49" s="639"/>
      <c r="CH49" s="639"/>
      <c r="CI49" s="639"/>
      <c r="CJ49" s="639"/>
      <c r="CK49" s="639"/>
      <c r="CL49" s="639"/>
      <c r="CM49" s="639"/>
      <c r="CN49" s="639"/>
      <c r="CO49" s="639"/>
      <c r="CP49" s="639"/>
      <c r="CQ49" s="640"/>
      <c r="CR49" s="641">
        <v>5737164</v>
      </c>
      <c r="CS49" s="642"/>
      <c r="CT49" s="642"/>
      <c r="CU49" s="642"/>
      <c r="CV49" s="642"/>
      <c r="CW49" s="642"/>
      <c r="CX49" s="642"/>
      <c r="CY49" s="643"/>
      <c r="CZ49" s="644">
        <v>100</v>
      </c>
      <c r="DA49" s="645"/>
      <c r="DB49" s="645"/>
      <c r="DC49" s="646"/>
      <c r="DD49" s="647">
        <v>3706259</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ArFUpVF9oYD+bw2UThNx0U199tem+JKzNEMmSf5M3APTq9eQrd5GpBzpsrcBQl9BHR5y26300vbsXqGj3oLbxw==" saltValue="PYYzscZV2Xsri4EimuKKv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S15" sqref="BS15:CG1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370</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371</v>
      </c>
      <c r="DK2" s="1128"/>
      <c r="DL2" s="1128"/>
      <c r="DM2" s="1128"/>
      <c r="DN2" s="1128"/>
      <c r="DO2" s="1129"/>
      <c r="DP2" s="228"/>
      <c r="DQ2" s="1127" t="s">
        <v>372</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373</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374</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375</v>
      </c>
      <c r="B5" s="1032"/>
      <c r="C5" s="1032"/>
      <c r="D5" s="1032"/>
      <c r="E5" s="1032"/>
      <c r="F5" s="1032"/>
      <c r="G5" s="1032"/>
      <c r="H5" s="1032"/>
      <c r="I5" s="1032"/>
      <c r="J5" s="1032"/>
      <c r="K5" s="1032"/>
      <c r="L5" s="1032"/>
      <c r="M5" s="1032"/>
      <c r="N5" s="1032"/>
      <c r="O5" s="1032"/>
      <c r="P5" s="1033"/>
      <c r="Q5" s="1037" t="s">
        <v>376</v>
      </c>
      <c r="R5" s="1038"/>
      <c r="S5" s="1038"/>
      <c r="T5" s="1038"/>
      <c r="U5" s="1039"/>
      <c r="V5" s="1037" t="s">
        <v>377</v>
      </c>
      <c r="W5" s="1038"/>
      <c r="X5" s="1038"/>
      <c r="Y5" s="1038"/>
      <c r="Z5" s="1039"/>
      <c r="AA5" s="1037" t="s">
        <v>378</v>
      </c>
      <c r="AB5" s="1038"/>
      <c r="AC5" s="1038"/>
      <c r="AD5" s="1038"/>
      <c r="AE5" s="1038"/>
      <c r="AF5" s="1130" t="s">
        <v>379</v>
      </c>
      <c r="AG5" s="1038"/>
      <c r="AH5" s="1038"/>
      <c r="AI5" s="1038"/>
      <c r="AJ5" s="1051"/>
      <c r="AK5" s="1038" t="s">
        <v>380</v>
      </c>
      <c r="AL5" s="1038"/>
      <c r="AM5" s="1038"/>
      <c r="AN5" s="1038"/>
      <c r="AO5" s="1039"/>
      <c r="AP5" s="1037" t="s">
        <v>381</v>
      </c>
      <c r="AQ5" s="1038"/>
      <c r="AR5" s="1038"/>
      <c r="AS5" s="1038"/>
      <c r="AT5" s="1039"/>
      <c r="AU5" s="1037" t="s">
        <v>382</v>
      </c>
      <c r="AV5" s="1038"/>
      <c r="AW5" s="1038"/>
      <c r="AX5" s="1038"/>
      <c r="AY5" s="1051"/>
      <c r="AZ5" s="232"/>
      <c r="BA5" s="232"/>
      <c r="BB5" s="232"/>
      <c r="BC5" s="232"/>
      <c r="BD5" s="232"/>
      <c r="BE5" s="233"/>
      <c r="BF5" s="233"/>
      <c r="BG5" s="233"/>
      <c r="BH5" s="233"/>
      <c r="BI5" s="233"/>
      <c r="BJ5" s="233"/>
      <c r="BK5" s="233"/>
      <c r="BL5" s="233"/>
      <c r="BM5" s="233"/>
      <c r="BN5" s="233"/>
      <c r="BO5" s="233"/>
      <c r="BP5" s="233"/>
      <c r="BQ5" s="1031" t="s">
        <v>383</v>
      </c>
      <c r="BR5" s="1032"/>
      <c r="BS5" s="1032"/>
      <c r="BT5" s="1032"/>
      <c r="BU5" s="1032"/>
      <c r="BV5" s="1032"/>
      <c r="BW5" s="1032"/>
      <c r="BX5" s="1032"/>
      <c r="BY5" s="1032"/>
      <c r="BZ5" s="1032"/>
      <c r="CA5" s="1032"/>
      <c r="CB5" s="1032"/>
      <c r="CC5" s="1032"/>
      <c r="CD5" s="1032"/>
      <c r="CE5" s="1032"/>
      <c r="CF5" s="1032"/>
      <c r="CG5" s="1033"/>
      <c r="CH5" s="1037" t="s">
        <v>384</v>
      </c>
      <c r="CI5" s="1038"/>
      <c r="CJ5" s="1038"/>
      <c r="CK5" s="1038"/>
      <c r="CL5" s="1039"/>
      <c r="CM5" s="1037" t="s">
        <v>385</v>
      </c>
      <c r="CN5" s="1038"/>
      <c r="CO5" s="1038"/>
      <c r="CP5" s="1038"/>
      <c r="CQ5" s="1039"/>
      <c r="CR5" s="1037" t="s">
        <v>386</v>
      </c>
      <c r="CS5" s="1038"/>
      <c r="CT5" s="1038"/>
      <c r="CU5" s="1038"/>
      <c r="CV5" s="1039"/>
      <c r="CW5" s="1037" t="s">
        <v>387</v>
      </c>
      <c r="CX5" s="1038"/>
      <c r="CY5" s="1038"/>
      <c r="CZ5" s="1038"/>
      <c r="DA5" s="1039"/>
      <c r="DB5" s="1037" t="s">
        <v>388</v>
      </c>
      <c r="DC5" s="1038"/>
      <c r="DD5" s="1038"/>
      <c r="DE5" s="1038"/>
      <c r="DF5" s="1039"/>
      <c r="DG5" s="1120" t="s">
        <v>389</v>
      </c>
      <c r="DH5" s="1121"/>
      <c r="DI5" s="1121"/>
      <c r="DJ5" s="1121"/>
      <c r="DK5" s="1122"/>
      <c r="DL5" s="1120" t="s">
        <v>390</v>
      </c>
      <c r="DM5" s="1121"/>
      <c r="DN5" s="1121"/>
      <c r="DO5" s="1121"/>
      <c r="DP5" s="1122"/>
      <c r="DQ5" s="1037" t="s">
        <v>391</v>
      </c>
      <c r="DR5" s="1038"/>
      <c r="DS5" s="1038"/>
      <c r="DT5" s="1038"/>
      <c r="DU5" s="1039"/>
      <c r="DV5" s="1037" t="s">
        <v>382</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392</v>
      </c>
      <c r="C7" s="1084"/>
      <c r="D7" s="1084"/>
      <c r="E7" s="1084"/>
      <c r="F7" s="1084"/>
      <c r="G7" s="1084"/>
      <c r="H7" s="1084"/>
      <c r="I7" s="1084"/>
      <c r="J7" s="1084"/>
      <c r="K7" s="1084"/>
      <c r="L7" s="1084"/>
      <c r="M7" s="1084"/>
      <c r="N7" s="1084"/>
      <c r="O7" s="1084"/>
      <c r="P7" s="1085"/>
      <c r="Q7" s="1138">
        <v>6433</v>
      </c>
      <c r="R7" s="1139"/>
      <c r="S7" s="1139"/>
      <c r="T7" s="1139"/>
      <c r="U7" s="1139"/>
      <c r="V7" s="1139">
        <v>5737</v>
      </c>
      <c r="W7" s="1139"/>
      <c r="X7" s="1139"/>
      <c r="Y7" s="1139"/>
      <c r="Z7" s="1139"/>
      <c r="AA7" s="1139">
        <v>695</v>
      </c>
      <c r="AB7" s="1139"/>
      <c r="AC7" s="1139"/>
      <c r="AD7" s="1139"/>
      <c r="AE7" s="1140"/>
      <c r="AF7" s="1141">
        <v>538</v>
      </c>
      <c r="AG7" s="1142"/>
      <c r="AH7" s="1142"/>
      <c r="AI7" s="1142"/>
      <c r="AJ7" s="1143"/>
      <c r="AK7" s="1144">
        <v>541</v>
      </c>
      <c r="AL7" s="1145"/>
      <c r="AM7" s="1145"/>
      <c r="AN7" s="1145"/>
      <c r="AO7" s="1145"/>
      <c r="AP7" s="1145">
        <v>3533</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594</v>
      </c>
      <c r="BT7" s="1136"/>
      <c r="BU7" s="1136"/>
      <c r="BV7" s="1136"/>
      <c r="BW7" s="1136"/>
      <c r="BX7" s="1136"/>
      <c r="BY7" s="1136"/>
      <c r="BZ7" s="1136"/>
      <c r="CA7" s="1136"/>
      <c r="CB7" s="1136"/>
      <c r="CC7" s="1136"/>
      <c r="CD7" s="1136"/>
      <c r="CE7" s="1136"/>
      <c r="CF7" s="1136"/>
      <c r="CG7" s="1148"/>
      <c r="CH7" s="1132">
        <v>2</v>
      </c>
      <c r="CI7" s="1133"/>
      <c r="CJ7" s="1133"/>
      <c r="CK7" s="1133"/>
      <c r="CL7" s="1134"/>
      <c r="CM7" s="1132">
        <v>25</v>
      </c>
      <c r="CN7" s="1133"/>
      <c r="CO7" s="1133"/>
      <c r="CP7" s="1133"/>
      <c r="CQ7" s="1134"/>
      <c r="CR7" s="1132">
        <v>75</v>
      </c>
      <c r="CS7" s="1133"/>
      <c r="CT7" s="1133"/>
      <c r="CU7" s="1133"/>
      <c r="CV7" s="1134"/>
      <c r="CW7" s="1132" t="s">
        <v>587</v>
      </c>
      <c r="CX7" s="1133"/>
      <c r="CY7" s="1133"/>
      <c r="CZ7" s="1133"/>
      <c r="DA7" s="1134"/>
      <c r="DB7" s="1132" t="s">
        <v>587</v>
      </c>
      <c r="DC7" s="1133"/>
      <c r="DD7" s="1133"/>
      <c r="DE7" s="1133"/>
      <c r="DF7" s="1134"/>
      <c r="DG7" s="1132" t="s">
        <v>587</v>
      </c>
      <c r="DH7" s="1133"/>
      <c r="DI7" s="1133"/>
      <c r="DJ7" s="1133"/>
      <c r="DK7" s="1134"/>
      <c r="DL7" s="1132" t="s">
        <v>587</v>
      </c>
      <c r="DM7" s="1133"/>
      <c r="DN7" s="1133"/>
      <c r="DO7" s="1133"/>
      <c r="DP7" s="1134"/>
      <c r="DQ7" s="1132" t="s">
        <v>587</v>
      </c>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595</v>
      </c>
      <c r="BT8" s="1029"/>
      <c r="BU8" s="1029"/>
      <c r="BV8" s="1029"/>
      <c r="BW8" s="1029"/>
      <c r="BX8" s="1029"/>
      <c r="BY8" s="1029"/>
      <c r="BZ8" s="1029"/>
      <c r="CA8" s="1029"/>
      <c r="CB8" s="1029"/>
      <c r="CC8" s="1029"/>
      <c r="CD8" s="1029"/>
      <c r="CE8" s="1029"/>
      <c r="CF8" s="1029"/>
      <c r="CG8" s="1050"/>
      <c r="CH8" s="1025">
        <v>467</v>
      </c>
      <c r="CI8" s="1026"/>
      <c r="CJ8" s="1026"/>
      <c r="CK8" s="1026"/>
      <c r="CL8" s="1027"/>
      <c r="CM8" s="1025">
        <v>85</v>
      </c>
      <c r="CN8" s="1026"/>
      <c r="CO8" s="1026"/>
      <c r="CP8" s="1026"/>
      <c r="CQ8" s="1027"/>
      <c r="CR8" s="1025">
        <v>1</v>
      </c>
      <c r="CS8" s="1026"/>
      <c r="CT8" s="1026"/>
      <c r="CU8" s="1026"/>
      <c r="CV8" s="1027"/>
      <c r="CW8" s="1025">
        <v>1</v>
      </c>
      <c r="CX8" s="1026"/>
      <c r="CY8" s="1026"/>
      <c r="CZ8" s="1026"/>
      <c r="DA8" s="1027"/>
      <c r="DB8" s="1025">
        <v>1</v>
      </c>
      <c r="DC8" s="1026"/>
      <c r="DD8" s="1026"/>
      <c r="DE8" s="1026"/>
      <c r="DF8" s="1027"/>
      <c r="DG8" s="1025" t="s">
        <v>587</v>
      </c>
      <c r="DH8" s="1026"/>
      <c r="DI8" s="1026"/>
      <c r="DJ8" s="1026"/>
      <c r="DK8" s="1027"/>
      <c r="DL8" s="1025" t="s">
        <v>587</v>
      </c>
      <c r="DM8" s="1026"/>
      <c r="DN8" s="1026"/>
      <c r="DO8" s="1026"/>
      <c r="DP8" s="1027"/>
      <c r="DQ8" s="1025" t="s">
        <v>587</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393</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394</v>
      </c>
      <c r="B23" s="973" t="s">
        <v>395</v>
      </c>
      <c r="C23" s="974"/>
      <c r="D23" s="974"/>
      <c r="E23" s="974"/>
      <c r="F23" s="974"/>
      <c r="G23" s="974"/>
      <c r="H23" s="974"/>
      <c r="I23" s="974"/>
      <c r="J23" s="974"/>
      <c r="K23" s="974"/>
      <c r="L23" s="974"/>
      <c r="M23" s="974"/>
      <c r="N23" s="974"/>
      <c r="O23" s="974"/>
      <c r="P23" s="984"/>
      <c r="Q23" s="1103">
        <v>6433</v>
      </c>
      <c r="R23" s="1097"/>
      <c r="S23" s="1097"/>
      <c r="T23" s="1097"/>
      <c r="U23" s="1097"/>
      <c r="V23" s="1097">
        <v>5737</v>
      </c>
      <c r="W23" s="1097"/>
      <c r="X23" s="1097"/>
      <c r="Y23" s="1097"/>
      <c r="Z23" s="1097"/>
      <c r="AA23" s="1097">
        <v>695</v>
      </c>
      <c r="AB23" s="1097"/>
      <c r="AC23" s="1097"/>
      <c r="AD23" s="1097"/>
      <c r="AE23" s="1104"/>
      <c r="AF23" s="1105">
        <v>538</v>
      </c>
      <c r="AG23" s="1097"/>
      <c r="AH23" s="1097"/>
      <c r="AI23" s="1097"/>
      <c r="AJ23" s="1106"/>
      <c r="AK23" s="1107"/>
      <c r="AL23" s="1108"/>
      <c r="AM23" s="1108"/>
      <c r="AN23" s="1108"/>
      <c r="AO23" s="1108"/>
      <c r="AP23" s="1097">
        <v>3533</v>
      </c>
      <c r="AQ23" s="1097"/>
      <c r="AR23" s="1097"/>
      <c r="AS23" s="1097"/>
      <c r="AT23" s="1097"/>
      <c r="AU23" s="1098"/>
      <c r="AV23" s="1098"/>
      <c r="AW23" s="1098"/>
      <c r="AX23" s="1098"/>
      <c r="AY23" s="1099"/>
      <c r="AZ23" s="1100" t="s">
        <v>131</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396</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397</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375</v>
      </c>
      <c r="B26" s="1032"/>
      <c r="C26" s="1032"/>
      <c r="D26" s="1032"/>
      <c r="E26" s="1032"/>
      <c r="F26" s="1032"/>
      <c r="G26" s="1032"/>
      <c r="H26" s="1032"/>
      <c r="I26" s="1032"/>
      <c r="J26" s="1032"/>
      <c r="K26" s="1032"/>
      <c r="L26" s="1032"/>
      <c r="M26" s="1032"/>
      <c r="N26" s="1032"/>
      <c r="O26" s="1032"/>
      <c r="P26" s="1033"/>
      <c r="Q26" s="1037" t="s">
        <v>398</v>
      </c>
      <c r="R26" s="1038"/>
      <c r="S26" s="1038"/>
      <c r="T26" s="1038"/>
      <c r="U26" s="1039"/>
      <c r="V26" s="1037" t="s">
        <v>399</v>
      </c>
      <c r="W26" s="1038"/>
      <c r="X26" s="1038"/>
      <c r="Y26" s="1038"/>
      <c r="Z26" s="1039"/>
      <c r="AA26" s="1037" t="s">
        <v>400</v>
      </c>
      <c r="AB26" s="1038"/>
      <c r="AC26" s="1038"/>
      <c r="AD26" s="1038"/>
      <c r="AE26" s="1038"/>
      <c r="AF26" s="1091" t="s">
        <v>401</v>
      </c>
      <c r="AG26" s="1044"/>
      <c r="AH26" s="1044"/>
      <c r="AI26" s="1044"/>
      <c r="AJ26" s="1092"/>
      <c r="AK26" s="1038" t="s">
        <v>402</v>
      </c>
      <c r="AL26" s="1038"/>
      <c r="AM26" s="1038"/>
      <c r="AN26" s="1038"/>
      <c r="AO26" s="1039"/>
      <c r="AP26" s="1037" t="s">
        <v>403</v>
      </c>
      <c r="AQ26" s="1038"/>
      <c r="AR26" s="1038"/>
      <c r="AS26" s="1038"/>
      <c r="AT26" s="1039"/>
      <c r="AU26" s="1037" t="s">
        <v>404</v>
      </c>
      <c r="AV26" s="1038"/>
      <c r="AW26" s="1038"/>
      <c r="AX26" s="1038"/>
      <c r="AY26" s="1039"/>
      <c r="AZ26" s="1037" t="s">
        <v>405</v>
      </c>
      <c r="BA26" s="1038"/>
      <c r="BB26" s="1038"/>
      <c r="BC26" s="1038"/>
      <c r="BD26" s="1039"/>
      <c r="BE26" s="1037" t="s">
        <v>382</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406</v>
      </c>
      <c r="C28" s="1084"/>
      <c r="D28" s="1084"/>
      <c r="E28" s="1084"/>
      <c r="F28" s="1084"/>
      <c r="G28" s="1084"/>
      <c r="H28" s="1084"/>
      <c r="I28" s="1084"/>
      <c r="J28" s="1084"/>
      <c r="K28" s="1084"/>
      <c r="L28" s="1084"/>
      <c r="M28" s="1084"/>
      <c r="N28" s="1084"/>
      <c r="O28" s="1084"/>
      <c r="P28" s="1085"/>
      <c r="Q28" s="1086">
        <v>266</v>
      </c>
      <c r="R28" s="1087"/>
      <c r="S28" s="1087"/>
      <c r="T28" s="1087"/>
      <c r="U28" s="1087"/>
      <c r="V28" s="1087">
        <v>220</v>
      </c>
      <c r="W28" s="1087"/>
      <c r="X28" s="1087"/>
      <c r="Y28" s="1087"/>
      <c r="Z28" s="1087"/>
      <c r="AA28" s="1087">
        <v>46</v>
      </c>
      <c r="AB28" s="1087"/>
      <c r="AC28" s="1087"/>
      <c r="AD28" s="1087"/>
      <c r="AE28" s="1088"/>
      <c r="AF28" s="1089">
        <v>46</v>
      </c>
      <c r="AG28" s="1087"/>
      <c r="AH28" s="1087"/>
      <c r="AI28" s="1087"/>
      <c r="AJ28" s="1090"/>
      <c r="AK28" s="1078">
        <v>24</v>
      </c>
      <c r="AL28" s="1079"/>
      <c r="AM28" s="1079"/>
      <c r="AN28" s="1079"/>
      <c r="AO28" s="1079"/>
      <c r="AP28" s="1079" t="s">
        <v>587</v>
      </c>
      <c r="AQ28" s="1079"/>
      <c r="AR28" s="1079"/>
      <c r="AS28" s="1079"/>
      <c r="AT28" s="1079"/>
      <c r="AU28" s="1079" t="s">
        <v>587</v>
      </c>
      <c r="AV28" s="1079"/>
      <c r="AW28" s="1079"/>
      <c r="AX28" s="1079"/>
      <c r="AY28" s="1079"/>
      <c r="AZ28" s="1080" t="s">
        <v>587</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407</v>
      </c>
      <c r="C29" s="1067"/>
      <c r="D29" s="1067"/>
      <c r="E29" s="1067"/>
      <c r="F29" s="1067"/>
      <c r="G29" s="1067"/>
      <c r="H29" s="1067"/>
      <c r="I29" s="1067"/>
      <c r="J29" s="1067"/>
      <c r="K29" s="1067"/>
      <c r="L29" s="1067"/>
      <c r="M29" s="1067"/>
      <c r="N29" s="1067"/>
      <c r="O29" s="1067"/>
      <c r="P29" s="1068"/>
      <c r="Q29" s="1074">
        <v>8</v>
      </c>
      <c r="R29" s="1075"/>
      <c r="S29" s="1075"/>
      <c r="T29" s="1075"/>
      <c r="U29" s="1075"/>
      <c r="V29" s="1075">
        <v>8</v>
      </c>
      <c r="W29" s="1075"/>
      <c r="X29" s="1075"/>
      <c r="Y29" s="1075"/>
      <c r="Z29" s="1075"/>
      <c r="AA29" s="1075">
        <v>0</v>
      </c>
      <c r="AB29" s="1075"/>
      <c r="AC29" s="1075"/>
      <c r="AD29" s="1075"/>
      <c r="AE29" s="1076"/>
      <c r="AF29" s="1071">
        <v>0</v>
      </c>
      <c r="AG29" s="1072"/>
      <c r="AH29" s="1072"/>
      <c r="AI29" s="1072"/>
      <c r="AJ29" s="1073"/>
      <c r="AK29" s="1016">
        <v>2</v>
      </c>
      <c r="AL29" s="1007"/>
      <c r="AM29" s="1007"/>
      <c r="AN29" s="1007"/>
      <c r="AO29" s="1007"/>
      <c r="AP29" s="1007" t="s">
        <v>521</v>
      </c>
      <c r="AQ29" s="1007"/>
      <c r="AR29" s="1007"/>
      <c r="AS29" s="1007"/>
      <c r="AT29" s="1007"/>
      <c r="AU29" s="1007" t="s">
        <v>521</v>
      </c>
      <c r="AV29" s="1007"/>
      <c r="AW29" s="1007"/>
      <c r="AX29" s="1007"/>
      <c r="AY29" s="1007"/>
      <c r="AZ29" s="1077" t="s">
        <v>521</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408</v>
      </c>
      <c r="C30" s="1067"/>
      <c r="D30" s="1067"/>
      <c r="E30" s="1067"/>
      <c r="F30" s="1067"/>
      <c r="G30" s="1067"/>
      <c r="H30" s="1067"/>
      <c r="I30" s="1067"/>
      <c r="J30" s="1067"/>
      <c r="K30" s="1067"/>
      <c r="L30" s="1067"/>
      <c r="M30" s="1067"/>
      <c r="N30" s="1067"/>
      <c r="O30" s="1067"/>
      <c r="P30" s="1068"/>
      <c r="Q30" s="1074">
        <v>427</v>
      </c>
      <c r="R30" s="1075"/>
      <c r="S30" s="1075"/>
      <c r="T30" s="1075"/>
      <c r="U30" s="1075"/>
      <c r="V30" s="1075">
        <v>391</v>
      </c>
      <c r="W30" s="1075"/>
      <c r="X30" s="1075"/>
      <c r="Y30" s="1075"/>
      <c r="Z30" s="1075"/>
      <c r="AA30" s="1075">
        <v>36</v>
      </c>
      <c r="AB30" s="1075"/>
      <c r="AC30" s="1075"/>
      <c r="AD30" s="1075"/>
      <c r="AE30" s="1076"/>
      <c r="AF30" s="1071">
        <v>36</v>
      </c>
      <c r="AG30" s="1072"/>
      <c r="AH30" s="1072"/>
      <c r="AI30" s="1072"/>
      <c r="AJ30" s="1073"/>
      <c r="AK30" s="1016">
        <v>63</v>
      </c>
      <c r="AL30" s="1007"/>
      <c r="AM30" s="1007"/>
      <c r="AN30" s="1007"/>
      <c r="AO30" s="1007"/>
      <c r="AP30" s="1007" t="s">
        <v>521</v>
      </c>
      <c r="AQ30" s="1007"/>
      <c r="AR30" s="1007"/>
      <c r="AS30" s="1007"/>
      <c r="AT30" s="1007"/>
      <c r="AU30" s="1007" t="s">
        <v>521</v>
      </c>
      <c r="AV30" s="1007"/>
      <c r="AW30" s="1007"/>
      <c r="AX30" s="1007"/>
      <c r="AY30" s="1007"/>
      <c r="AZ30" s="1077" t="s">
        <v>521</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409</v>
      </c>
      <c r="C31" s="1067"/>
      <c r="D31" s="1067"/>
      <c r="E31" s="1067"/>
      <c r="F31" s="1067"/>
      <c r="G31" s="1067"/>
      <c r="H31" s="1067"/>
      <c r="I31" s="1067"/>
      <c r="J31" s="1067"/>
      <c r="K31" s="1067"/>
      <c r="L31" s="1067"/>
      <c r="M31" s="1067"/>
      <c r="N31" s="1067"/>
      <c r="O31" s="1067"/>
      <c r="P31" s="1068"/>
      <c r="Q31" s="1074">
        <v>39</v>
      </c>
      <c r="R31" s="1075"/>
      <c r="S31" s="1075"/>
      <c r="T31" s="1075"/>
      <c r="U31" s="1075"/>
      <c r="V31" s="1075">
        <v>38</v>
      </c>
      <c r="W31" s="1075"/>
      <c r="X31" s="1075"/>
      <c r="Y31" s="1075"/>
      <c r="Z31" s="1075"/>
      <c r="AA31" s="1075">
        <v>1</v>
      </c>
      <c r="AB31" s="1075"/>
      <c r="AC31" s="1075"/>
      <c r="AD31" s="1075"/>
      <c r="AE31" s="1076"/>
      <c r="AF31" s="1071">
        <v>1</v>
      </c>
      <c r="AG31" s="1072"/>
      <c r="AH31" s="1072"/>
      <c r="AI31" s="1072"/>
      <c r="AJ31" s="1073"/>
      <c r="AK31" s="1016">
        <v>15</v>
      </c>
      <c r="AL31" s="1007"/>
      <c r="AM31" s="1007"/>
      <c r="AN31" s="1007"/>
      <c r="AO31" s="1007"/>
      <c r="AP31" s="1007" t="s">
        <v>521</v>
      </c>
      <c r="AQ31" s="1007"/>
      <c r="AR31" s="1007"/>
      <c r="AS31" s="1007"/>
      <c r="AT31" s="1007"/>
      <c r="AU31" s="1007" t="s">
        <v>521</v>
      </c>
      <c r="AV31" s="1007"/>
      <c r="AW31" s="1007"/>
      <c r="AX31" s="1007"/>
      <c r="AY31" s="1007"/>
      <c r="AZ31" s="1077" t="s">
        <v>521</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410</v>
      </c>
      <c r="C32" s="1067"/>
      <c r="D32" s="1067"/>
      <c r="E32" s="1067"/>
      <c r="F32" s="1067"/>
      <c r="G32" s="1067"/>
      <c r="H32" s="1067"/>
      <c r="I32" s="1067"/>
      <c r="J32" s="1067"/>
      <c r="K32" s="1067"/>
      <c r="L32" s="1067"/>
      <c r="M32" s="1067"/>
      <c r="N32" s="1067"/>
      <c r="O32" s="1067"/>
      <c r="P32" s="1068"/>
      <c r="Q32" s="1074">
        <v>91</v>
      </c>
      <c r="R32" s="1075"/>
      <c r="S32" s="1075"/>
      <c r="T32" s="1075"/>
      <c r="U32" s="1075"/>
      <c r="V32" s="1075">
        <v>80</v>
      </c>
      <c r="W32" s="1075"/>
      <c r="X32" s="1075"/>
      <c r="Y32" s="1075"/>
      <c r="Z32" s="1075"/>
      <c r="AA32" s="1075">
        <v>10</v>
      </c>
      <c r="AB32" s="1075"/>
      <c r="AC32" s="1075"/>
      <c r="AD32" s="1075"/>
      <c r="AE32" s="1076"/>
      <c r="AF32" s="1071">
        <v>10</v>
      </c>
      <c r="AG32" s="1072"/>
      <c r="AH32" s="1072"/>
      <c r="AI32" s="1072"/>
      <c r="AJ32" s="1073"/>
      <c r="AK32" s="1016">
        <v>4</v>
      </c>
      <c r="AL32" s="1007"/>
      <c r="AM32" s="1007"/>
      <c r="AN32" s="1007"/>
      <c r="AO32" s="1007"/>
      <c r="AP32" s="1007">
        <v>163</v>
      </c>
      <c r="AQ32" s="1007"/>
      <c r="AR32" s="1007"/>
      <c r="AS32" s="1007"/>
      <c r="AT32" s="1007"/>
      <c r="AU32" s="1007">
        <v>163</v>
      </c>
      <c r="AV32" s="1007"/>
      <c r="AW32" s="1007"/>
      <c r="AX32" s="1007"/>
      <c r="AY32" s="1007"/>
      <c r="AZ32" s="1077" t="s">
        <v>587</v>
      </c>
      <c r="BA32" s="1077"/>
      <c r="BB32" s="1077"/>
      <c r="BC32" s="1077"/>
      <c r="BD32" s="1077"/>
      <c r="BE32" s="1008" t="s">
        <v>411</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412</v>
      </c>
      <c r="C33" s="1067"/>
      <c r="D33" s="1067"/>
      <c r="E33" s="1067"/>
      <c r="F33" s="1067"/>
      <c r="G33" s="1067"/>
      <c r="H33" s="1067"/>
      <c r="I33" s="1067"/>
      <c r="J33" s="1067"/>
      <c r="K33" s="1067"/>
      <c r="L33" s="1067"/>
      <c r="M33" s="1067"/>
      <c r="N33" s="1067"/>
      <c r="O33" s="1067"/>
      <c r="P33" s="1068"/>
      <c r="Q33" s="1074">
        <v>42</v>
      </c>
      <c r="R33" s="1075"/>
      <c r="S33" s="1075"/>
      <c r="T33" s="1075"/>
      <c r="U33" s="1075"/>
      <c r="V33" s="1075">
        <v>39</v>
      </c>
      <c r="W33" s="1075"/>
      <c r="X33" s="1075"/>
      <c r="Y33" s="1075"/>
      <c r="Z33" s="1075"/>
      <c r="AA33" s="1075">
        <v>3</v>
      </c>
      <c r="AB33" s="1075"/>
      <c r="AC33" s="1075"/>
      <c r="AD33" s="1075"/>
      <c r="AE33" s="1076"/>
      <c r="AF33" s="1071">
        <v>3</v>
      </c>
      <c r="AG33" s="1072"/>
      <c r="AH33" s="1072"/>
      <c r="AI33" s="1072"/>
      <c r="AJ33" s="1073"/>
      <c r="AK33" s="1016">
        <v>22</v>
      </c>
      <c r="AL33" s="1007"/>
      <c r="AM33" s="1007"/>
      <c r="AN33" s="1007"/>
      <c r="AO33" s="1007"/>
      <c r="AP33" s="1007">
        <v>117</v>
      </c>
      <c r="AQ33" s="1007"/>
      <c r="AR33" s="1007"/>
      <c r="AS33" s="1007"/>
      <c r="AT33" s="1007"/>
      <c r="AU33" s="1007">
        <v>117</v>
      </c>
      <c r="AV33" s="1007"/>
      <c r="AW33" s="1007"/>
      <c r="AX33" s="1007"/>
      <c r="AY33" s="1007"/>
      <c r="AZ33" s="1077" t="s">
        <v>587</v>
      </c>
      <c r="BA33" s="1077"/>
      <c r="BB33" s="1077"/>
      <c r="BC33" s="1077"/>
      <c r="BD33" s="1077"/>
      <c r="BE33" s="1008" t="s">
        <v>413</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414</v>
      </c>
      <c r="C34" s="1067"/>
      <c r="D34" s="1067"/>
      <c r="E34" s="1067"/>
      <c r="F34" s="1067"/>
      <c r="G34" s="1067"/>
      <c r="H34" s="1067"/>
      <c r="I34" s="1067"/>
      <c r="J34" s="1067"/>
      <c r="K34" s="1067"/>
      <c r="L34" s="1067"/>
      <c r="M34" s="1067"/>
      <c r="N34" s="1067"/>
      <c r="O34" s="1067"/>
      <c r="P34" s="1068"/>
      <c r="Q34" s="1074">
        <v>64</v>
      </c>
      <c r="R34" s="1075"/>
      <c r="S34" s="1075"/>
      <c r="T34" s="1075"/>
      <c r="U34" s="1075"/>
      <c r="V34" s="1075">
        <v>60</v>
      </c>
      <c r="W34" s="1075"/>
      <c r="X34" s="1075"/>
      <c r="Y34" s="1075"/>
      <c r="Z34" s="1075"/>
      <c r="AA34" s="1075">
        <v>4</v>
      </c>
      <c r="AB34" s="1075"/>
      <c r="AC34" s="1075"/>
      <c r="AD34" s="1075"/>
      <c r="AE34" s="1076"/>
      <c r="AF34" s="1071">
        <v>4</v>
      </c>
      <c r="AG34" s="1072"/>
      <c r="AH34" s="1072"/>
      <c r="AI34" s="1072"/>
      <c r="AJ34" s="1073"/>
      <c r="AK34" s="1016">
        <v>48</v>
      </c>
      <c r="AL34" s="1007"/>
      <c r="AM34" s="1007"/>
      <c r="AN34" s="1007"/>
      <c r="AO34" s="1007"/>
      <c r="AP34" s="1007">
        <v>153</v>
      </c>
      <c r="AQ34" s="1007"/>
      <c r="AR34" s="1007"/>
      <c r="AS34" s="1007"/>
      <c r="AT34" s="1007"/>
      <c r="AU34" s="1007">
        <v>153</v>
      </c>
      <c r="AV34" s="1007"/>
      <c r="AW34" s="1007"/>
      <c r="AX34" s="1007"/>
      <c r="AY34" s="1007"/>
      <c r="AZ34" s="1077" t="s">
        <v>587</v>
      </c>
      <c r="BA34" s="1077"/>
      <c r="BB34" s="1077"/>
      <c r="BC34" s="1077"/>
      <c r="BD34" s="1077"/>
      <c r="BE34" s="1008" t="s">
        <v>411</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t="s">
        <v>415</v>
      </c>
      <c r="C35" s="1067"/>
      <c r="D35" s="1067"/>
      <c r="E35" s="1067"/>
      <c r="F35" s="1067"/>
      <c r="G35" s="1067"/>
      <c r="H35" s="1067"/>
      <c r="I35" s="1067"/>
      <c r="J35" s="1067"/>
      <c r="K35" s="1067"/>
      <c r="L35" s="1067"/>
      <c r="M35" s="1067"/>
      <c r="N35" s="1067"/>
      <c r="O35" s="1067"/>
      <c r="P35" s="1068"/>
      <c r="Q35" s="1074">
        <v>9</v>
      </c>
      <c r="R35" s="1075"/>
      <c r="S35" s="1075"/>
      <c r="T35" s="1075"/>
      <c r="U35" s="1075"/>
      <c r="V35" s="1075">
        <v>7</v>
      </c>
      <c r="W35" s="1075"/>
      <c r="X35" s="1075"/>
      <c r="Y35" s="1075"/>
      <c r="Z35" s="1075"/>
      <c r="AA35" s="1075">
        <v>2</v>
      </c>
      <c r="AB35" s="1075"/>
      <c r="AC35" s="1075"/>
      <c r="AD35" s="1075"/>
      <c r="AE35" s="1076"/>
      <c r="AF35" s="1071">
        <v>2</v>
      </c>
      <c r="AG35" s="1072"/>
      <c r="AH35" s="1072"/>
      <c r="AI35" s="1072"/>
      <c r="AJ35" s="1073"/>
      <c r="AK35" s="1016">
        <v>6</v>
      </c>
      <c r="AL35" s="1007"/>
      <c r="AM35" s="1007"/>
      <c r="AN35" s="1007"/>
      <c r="AO35" s="1007"/>
      <c r="AP35" s="1007">
        <v>23</v>
      </c>
      <c r="AQ35" s="1007"/>
      <c r="AR35" s="1007"/>
      <c r="AS35" s="1007"/>
      <c r="AT35" s="1007"/>
      <c r="AU35" s="1007">
        <v>23</v>
      </c>
      <c r="AV35" s="1007"/>
      <c r="AW35" s="1007"/>
      <c r="AX35" s="1007"/>
      <c r="AY35" s="1007"/>
      <c r="AZ35" s="1077" t="s">
        <v>587</v>
      </c>
      <c r="BA35" s="1077"/>
      <c r="BB35" s="1077"/>
      <c r="BC35" s="1077"/>
      <c r="BD35" s="1077"/>
      <c r="BE35" s="1008" t="s">
        <v>411</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416</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394</v>
      </c>
      <c r="B63" s="973" t="s">
        <v>417</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102</v>
      </c>
      <c r="AG63" s="995"/>
      <c r="AH63" s="995"/>
      <c r="AI63" s="995"/>
      <c r="AJ63" s="1058"/>
      <c r="AK63" s="1059"/>
      <c r="AL63" s="999"/>
      <c r="AM63" s="999"/>
      <c r="AN63" s="999"/>
      <c r="AO63" s="999"/>
      <c r="AP63" s="995">
        <v>456</v>
      </c>
      <c r="AQ63" s="995"/>
      <c r="AR63" s="995"/>
      <c r="AS63" s="995"/>
      <c r="AT63" s="995"/>
      <c r="AU63" s="995">
        <v>456</v>
      </c>
      <c r="AV63" s="995"/>
      <c r="AW63" s="995"/>
      <c r="AX63" s="995"/>
      <c r="AY63" s="995"/>
      <c r="AZ63" s="1053"/>
      <c r="BA63" s="1053"/>
      <c r="BB63" s="1053"/>
      <c r="BC63" s="1053"/>
      <c r="BD63" s="1053"/>
      <c r="BE63" s="996"/>
      <c r="BF63" s="996"/>
      <c r="BG63" s="996"/>
      <c r="BH63" s="996"/>
      <c r="BI63" s="997"/>
      <c r="BJ63" s="1054" t="s">
        <v>131</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419</v>
      </c>
      <c r="B66" s="1032"/>
      <c r="C66" s="1032"/>
      <c r="D66" s="1032"/>
      <c r="E66" s="1032"/>
      <c r="F66" s="1032"/>
      <c r="G66" s="1032"/>
      <c r="H66" s="1032"/>
      <c r="I66" s="1032"/>
      <c r="J66" s="1032"/>
      <c r="K66" s="1032"/>
      <c r="L66" s="1032"/>
      <c r="M66" s="1032"/>
      <c r="N66" s="1032"/>
      <c r="O66" s="1032"/>
      <c r="P66" s="1033"/>
      <c r="Q66" s="1037" t="s">
        <v>420</v>
      </c>
      <c r="R66" s="1038"/>
      <c r="S66" s="1038"/>
      <c r="T66" s="1038"/>
      <c r="U66" s="1039"/>
      <c r="V66" s="1037" t="s">
        <v>421</v>
      </c>
      <c r="W66" s="1038"/>
      <c r="X66" s="1038"/>
      <c r="Y66" s="1038"/>
      <c r="Z66" s="1039"/>
      <c r="AA66" s="1037" t="s">
        <v>400</v>
      </c>
      <c r="AB66" s="1038"/>
      <c r="AC66" s="1038"/>
      <c r="AD66" s="1038"/>
      <c r="AE66" s="1039"/>
      <c r="AF66" s="1043" t="s">
        <v>422</v>
      </c>
      <c r="AG66" s="1044"/>
      <c r="AH66" s="1044"/>
      <c r="AI66" s="1044"/>
      <c r="AJ66" s="1045"/>
      <c r="AK66" s="1037" t="s">
        <v>402</v>
      </c>
      <c r="AL66" s="1032"/>
      <c r="AM66" s="1032"/>
      <c r="AN66" s="1032"/>
      <c r="AO66" s="1033"/>
      <c r="AP66" s="1037" t="s">
        <v>403</v>
      </c>
      <c r="AQ66" s="1038"/>
      <c r="AR66" s="1038"/>
      <c r="AS66" s="1038"/>
      <c r="AT66" s="1039"/>
      <c r="AU66" s="1037" t="s">
        <v>423</v>
      </c>
      <c r="AV66" s="1038"/>
      <c r="AW66" s="1038"/>
      <c r="AX66" s="1038"/>
      <c r="AY66" s="1039"/>
      <c r="AZ66" s="1037" t="s">
        <v>382</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588</v>
      </c>
      <c r="C68" s="1022"/>
      <c r="D68" s="1022"/>
      <c r="E68" s="1022"/>
      <c r="F68" s="1022"/>
      <c r="G68" s="1022"/>
      <c r="H68" s="1022"/>
      <c r="I68" s="1022"/>
      <c r="J68" s="1022"/>
      <c r="K68" s="1022"/>
      <c r="L68" s="1022"/>
      <c r="M68" s="1022"/>
      <c r="N68" s="1022"/>
      <c r="O68" s="1022"/>
      <c r="P68" s="1023"/>
      <c r="Q68" s="1024">
        <v>4991</v>
      </c>
      <c r="R68" s="1018"/>
      <c r="S68" s="1018"/>
      <c r="T68" s="1018"/>
      <c r="U68" s="1018"/>
      <c r="V68" s="1018">
        <v>4551</v>
      </c>
      <c r="W68" s="1018"/>
      <c r="X68" s="1018"/>
      <c r="Y68" s="1018"/>
      <c r="Z68" s="1018"/>
      <c r="AA68" s="1018">
        <v>440</v>
      </c>
      <c r="AB68" s="1018"/>
      <c r="AC68" s="1018"/>
      <c r="AD68" s="1018"/>
      <c r="AE68" s="1018"/>
      <c r="AF68" s="1018">
        <v>3503</v>
      </c>
      <c r="AG68" s="1018"/>
      <c r="AH68" s="1018"/>
      <c r="AI68" s="1018"/>
      <c r="AJ68" s="1018"/>
      <c r="AK68" s="1018">
        <v>0</v>
      </c>
      <c r="AL68" s="1018"/>
      <c r="AM68" s="1018"/>
      <c r="AN68" s="1018"/>
      <c r="AO68" s="1018"/>
      <c r="AP68" s="1018">
        <v>1255</v>
      </c>
      <c r="AQ68" s="1018"/>
      <c r="AR68" s="1018"/>
      <c r="AS68" s="1018"/>
      <c r="AT68" s="1018"/>
      <c r="AU68" s="1018">
        <v>14</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589</v>
      </c>
      <c r="C69" s="1011"/>
      <c r="D69" s="1011"/>
      <c r="E69" s="1011"/>
      <c r="F69" s="1011"/>
      <c r="G69" s="1011"/>
      <c r="H69" s="1011"/>
      <c r="I69" s="1011"/>
      <c r="J69" s="1011"/>
      <c r="K69" s="1011"/>
      <c r="L69" s="1011"/>
      <c r="M69" s="1011"/>
      <c r="N69" s="1011"/>
      <c r="O69" s="1011"/>
      <c r="P69" s="1012"/>
      <c r="Q69" s="1013">
        <v>643</v>
      </c>
      <c r="R69" s="1007"/>
      <c r="S69" s="1007"/>
      <c r="T69" s="1007"/>
      <c r="U69" s="1007"/>
      <c r="V69" s="1007">
        <v>628</v>
      </c>
      <c r="W69" s="1007"/>
      <c r="X69" s="1007"/>
      <c r="Y69" s="1007"/>
      <c r="Z69" s="1007"/>
      <c r="AA69" s="1007">
        <v>15</v>
      </c>
      <c r="AB69" s="1007"/>
      <c r="AC69" s="1007"/>
      <c r="AD69" s="1007"/>
      <c r="AE69" s="1007"/>
      <c r="AF69" s="1007">
        <v>15</v>
      </c>
      <c r="AG69" s="1007"/>
      <c r="AH69" s="1007"/>
      <c r="AI69" s="1007"/>
      <c r="AJ69" s="1007"/>
      <c r="AK69" s="1007" t="s">
        <v>587</v>
      </c>
      <c r="AL69" s="1007"/>
      <c r="AM69" s="1007"/>
      <c r="AN69" s="1007"/>
      <c r="AO69" s="1007"/>
      <c r="AP69" s="1007">
        <v>1256</v>
      </c>
      <c r="AQ69" s="1007"/>
      <c r="AR69" s="1007"/>
      <c r="AS69" s="1007"/>
      <c r="AT69" s="1007"/>
      <c r="AU69" s="1007">
        <v>140</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590</v>
      </c>
      <c r="C70" s="1011"/>
      <c r="D70" s="1011"/>
      <c r="E70" s="1011"/>
      <c r="F70" s="1011"/>
      <c r="G70" s="1011"/>
      <c r="H70" s="1011"/>
      <c r="I70" s="1011"/>
      <c r="J70" s="1011"/>
      <c r="K70" s="1011"/>
      <c r="L70" s="1011"/>
      <c r="M70" s="1011"/>
      <c r="N70" s="1011"/>
      <c r="O70" s="1011"/>
      <c r="P70" s="1012"/>
      <c r="Q70" s="1013">
        <v>1899</v>
      </c>
      <c r="R70" s="1007"/>
      <c r="S70" s="1007"/>
      <c r="T70" s="1007"/>
      <c r="U70" s="1007"/>
      <c r="V70" s="1007">
        <v>1536</v>
      </c>
      <c r="W70" s="1007"/>
      <c r="X70" s="1007"/>
      <c r="Y70" s="1007"/>
      <c r="Z70" s="1007"/>
      <c r="AA70" s="1007">
        <v>363</v>
      </c>
      <c r="AB70" s="1007"/>
      <c r="AC70" s="1007"/>
      <c r="AD70" s="1007"/>
      <c r="AE70" s="1007"/>
      <c r="AF70" s="1007">
        <v>360</v>
      </c>
      <c r="AG70" s="1007"/>
      <c r="AH70" s="1007"/>
      <c r="AI70" s="1007"/>
      <c r="AJ70" s="1007"/>
      <c r="AK70" s="1007">
        <v>0</v>
      </c>
      <c r="AL70" s="1007"/>
      <c r="AM70" s="1007"/>
      <c r="AN70" s="1007"/>
      <c r="AO70" s="1007"/>
      <c r="AP70" s="1007">
        <v>430</v>
      </c>
      <c r="AQ70" s="1007"/>
      <c r="AR70" s="1007"/>
      <c r="AS70" s="1007"/>
      <c r="AT70" s="1007"/>
      <c r="AU70" s="1007">
        <v>4</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591</v>
      </c>
      <c r="C71" s="1011"/>
      <c r="D71" s="1011"/>
      <c r="E71" s="1011"/>
      <c r="F71" s="1011"/>
      <c r="G71" s="1011"/>
      <c r="H71" s="1011"/>
      <c r="I71" s="1011"/>
      <c r="J71" s="1011"/>
      <c r="K71" s="1011"/>
      <c r="L71" s="1011"/>
      <c r="M71" s="1011"/>
      <c r="N71" s="1011"/>
      <c r="O71" s="1011"/>
      <c r="P71" s="1012"/>
      <c r="Q71" s="1013">
        <v>254</v>
      </c>
      <c r="R71" s="1007"/>
      <c r="S71" s="1007"/>
      <c r="T71" s="1007"/>
      <c r="U71" s="1007"/>
      <c r="V71" s="1007">
        <v>245</v>
      </c>
      <c r="W71" s="1007"/>
      <c r="X71" s="1007"/>
      <c r="Y71" s="1007"/>
      <c r="Z71" s="1007"/>
      <c r="AA71" s="1007">
        <v>9</v>
      </c>
      <c r="AB71" s="1007"/>
      <c r="AC71" s="1007"/>
      <c r="AD71" s="1007"/>
      <c r="AE71" s="1007"/>
      <c r="AF71" s="1007">
        <v>9</v>
      </c>
      <c r="AG71" s="1007"/>
      <c r="AH71" s="1007"/>
      <c r="AI71" s="1007"/>
      <c r="AJ71" s="1007"/>
      <c r="AK71" s="1007" t="s">
        <v>587</v>
      </c>
      <c r="AL71" s="1007"/>
      <c r="AM71" s="1007"/>
      <c r="AN71" s="1007"/>
      <c r="AO71" s="1007"/>
      <c r="AP71" s="1007" t="s">
        <v>587</v>
      </c>
      <c r="AQ71" s="1007"/>
      <c r="AR71" s="1007"/>
      <c r="AS71" s="1007"/>
      <c r="AT71" s="1007"/>
      <c r="AU71" s="1007" t="s">
        <v>587</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592</v>
      </c>
      <c r="C72" s="1011"/>
      <c r="D72" s="1011"/>
      <c r="E72" s="1011"/>
      <c r="F72" s="1011"/>
      <c r="G72" s="1011"/>
      <c r="H72" s="1011"/>
      <c r="I72" s="1011"/>
      <c r="J72" s="1011"/>
      <c r="K72" s="1011"/>
      <c r="L72" s="1011"/>
      <c r="M72" s="1011"/>
      <c r="N72" s="1011"/>
      <c r="O72" s="1011"/>
      <c r="P72" s="1012"/>
      <c r="Q72" s="1013">
        <v>305293</v>
      </c>
      <c r="R72" s="1007"/>
      <c r="S72" s="1007"/>
      <c r="T72" s="1007"/>
      <c r="U72" s="1007"/>
      <c r="V72" s="1007">
        <v>294817</v>
      </c>
      <c r="W72" s="1007"/>
      <c r="X72" s="1007"/>
      <c r="Y72" s="1007"/>
      <c r="Z72" s="1007"/>
      <c r="AA72" s="1007">
        <v>10476</v>
      </c>
      <c r="AB72" s="1007"/>
      <c r="AC72" s="1007"/>
      <c r="AD72" s="1007"/>
      <c r="AE72" s="1007"/>
      <c r="AF72" s="1007">
        <v>6371</v>
      </c>
      <c r="AG72" s="1007"/>
      <c r="AH72" s="1007"/>
      <c r="AI72" s="1007"/>
      <c r="AJ72" s="1007"/>
      <c r="AK72" s="1007" t="s">
        <v>587</v>
      </c>
      <c r="AL72" s="1007"/>
      <c r="AM72" s="1007"/>
      <c r="AN72" s="1007"/>
      <c r="AO72" s="1007"/>
      <c r="AP72" s="1007" t="s">
        <v>587</v>
      </c>
      <c r="AQ72" s="1007"/>
      <c r="AR72" s="1007"/>
      <c r="AS72" s="1007"/>
      <c r="AT72" s="1007"/>
      <c r="AU72" s="1007" t="s">
        <v>587</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593</v>
      </c>
      <c r="C73" s="1011"/>
      <c r="D73" s="1011"/>
      <c r="E73" s="1011"/>
      <c r="F73" s="1011"/>
      <c r="G73" s="1011"/>
      <c r="H73" s="1011"/>
      <c r="I73" s="1011"/>
      <c r="J73" s="1011"/>
      <c r="K73" s="1011"/>
      <c r="L73" s="1011"/>
      <c r="M73" s="1011"/>
      <c r="N73" s="1011"/>
      <c r="O73" s="1011"/>
      <c r="P73" s="1012"/>
      <c r="Q73" s="1013">
        <v>7036</v>
      </c>
      <c r="R73" s="1007"/>
      <c r="S73" s="1007"/>
      <c r="T73" s="1007"/>
      <c r="U73" s="1007"/>
      <c r="V73" s="1007">
        <v>6106</v>
      </c>
      <c r="W73" s="1007"/>
      <c r="X73" s="1007"/>
      <c r="Y73" s="1007"/>
      <c r="Z73" s="1007"/>
      <c r="AA73" s="1007">
        <v>930</v>
      </c>
      <c r="AB73" s="1007"/>
      <c r="AC73" s="1007"/>
      <c r="AD73" s="1007"/>
      <c r="AE73" s="1007"/>
      <c r="AF73" s="1007">
        <v>930</v>
      </c>
      <c r="AG73" s="1007"/>
      <c r="AH73" s="1007"/>
      <c r="AI73" s="1007"/>
      <c r="AJ73" s="1007"/>
      <c r="AK73" s="1007">
        <v>11</v>
      </c>
      <c r="AL73" s="1007"/>
      <c r="AM73" s="1007"/>
      <c r="AN73" s="1007"/>
      <c r="AO73" s="1007"/>
      <c r="AP73" s="1007">
        <v>0</v>
      </c>
      <c r="AQ73" s="1007"/>
      <c r="AR73" s="1007"/>
      <c r="AS73" s="1007"/>
      <c r="AT73" s="1007"/>
      <c r="AU73" s="1007" t="s">
        <v>587</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394</v>
      </c>
      <c r="B88" s="973" t="s">
        <v>424</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11188</v>
      </c>
      <c r="AG88" s="995"/>
      <c r="AH88" s="995"/>
      <c r="AI88" s="995"/>
      <c r="AJ88" s="995"/>
      <c r="AK88" s="999"/>
      <c r="AL88" s="999"/>
      <c r="AM88" s="999"/>
      <c r="AN88" s="999"/>
      <c r="AO88" s="999"/>
      <c r="AP88" s="995">
        <v>2941</v>
      </c>
      <c r="AQ88" s="995"/>
      <c r="AR88" s="995"/>
      <c r="AS88" s="995"/>
      <c r="AT88" s="995"/>
      <c r="AU88" s="995">
        <v>158</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73" t="s">
        <v>425</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76</v>
      </c>
      <c r="CS102" s="989"/>
      <c r="CT102" s="989"/>
      <c r="CU102" s="989"/>
      <c r="CV102" s="990"/>
      <c r="CW102" s="988">
        <v>1</v>
      </c>
      <c r="CX102" s="989"/>
      <c r="CY102" s="989"/>
      <c r="CZ102" s="989"/>
      <c r="DA102" s="990"/>
      <c r="DB102" s="988">
        <v>1</v>
      </c>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426</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427</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430</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431</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432</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433</v>
      </c>
      <c r="AB109" s="932"/>
      <c r="AC109" s="932"/>
      <c r="AD109" s="932"/>
      <c r="AE109" s="933"/>
      <c r="AF109" s="934" t="s">
        <v>434</v>
      </c>
      <c r="AG109" s="932"/>
      <c r="AH109" s="932"/>
      <c r="AI109" s="932"/>
      <c r="AJ109" s="933"/>
      <c r="AK109" s="934" t="s">
        <v>312</v>
      </c>
      <c r="AL109" s="932"/>
      <c r="AM109" s="932"/>
      <c r="AN109" s="932"/>
      <c r="AO109" s="933"/>
      <c r="AP109" s="934" t="s">
        <v>435</v>
      </c>
      <c r="AQ109" s="932"/>
      <c r="AR109" s="932"/>
      <c r="AS109" s="932"/>
      <c r="AT109" s="965"/>
      <c r="AU109" s="931" t="s">
        <v>432</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433</v>
      </c>
      <c r="BR109" s="932"/>
      <c r="BS109" s="932"/>
      <c r="BT109" s="932"/>
      <c r="BU109" s="933"/>
      <c r="BV109" s="934" t="s">
        <v>434</v>
      </c>
      <c r="BW109" s="932"/>
      <c r="BX109" s="932"/>
      <c r="BY109" s="932"/>
      <c r="BZ109" s="933"/>
      <c r="CA109" s="934" t="s">
        <v>312</v>
      </c>
      <c r="CB109" s="932"/>
      <c r="CC109" s="932"/>
      <c r="CD109" s="932"/>
      <c r="CE109" s="933"/>
      <c r="CF109" s="972" t="s">
        <v>435</v>
      </c>
      <c r="CG109" s="972"/>
      <c r="CH109" s="972"/>
      <c r="CI109" s="972"/>
      <c r="CJ109" s="972"/>
      <c r="CK109" s="934" t="s">
        <v>436</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433</v>
      </c>
      <c r="DH109" s="932"/>
      <c r="DI109" s="932"/>
      <c r="DJ109" s="932"/>
      <c r="DK109" s="933"/>
      <c r="DL109" s="934" t="s">
        <v>434</v>
      </c>
      <c r="DM109" s="932"/>
      <c r="DN109" s="932"/>
      <c r="DO109" s="932"/>
      <c r="DP109" s="933"/>
      <c r="DQ109" s="934" t="s">
        <v>312</v>
      </c>
      <c r="DR109" s="932"/>
      <c r="DS109" s="932"/>
      <c r="DT109" s="932"/>
      <c r="DU109" s="933"/>
      <c r="DV109" s="934" t="s">
        <v>435</v>
      </c>
      <c r="DW109" s="932"/>
      <c r="DX109" s="932"/>
      <c r="DY109" s="932"/>
      <c r="DZ109" s="965"/>
    </row>
    <row r="110" spans="1:131" s="230" customFormat="1" ht="26.25" customHeight="1" x14ac:dyDescent="0.15">
      <c r="A110" s="843" t="s">
        <v>437</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399515</v>
      </c>
      <c r="AB110" s="925"/>
      <c r="AC110" s="925"/>
      <c r="AD110" s="925"/>
      <c r="AE110" s="926"/>
      <c r="AF110" s="927">
        <v>420376</v>
      </c>
      <c r="AG110" s="925"/>
      <c r="AH110" s="925"/>
      <c r="AI110" s="925"/>
      <c r="AJ110" s="926"/>
      <c r="AK110" s="927">
        <v>424132</v>
      </c>
      <c r="AL110" s="925"/>
      <c r="AM110" s="925"/>
      <c r="AN110" s="925"/>
      <c r="AO110" s="926"/>
      <c r="AP110" s="928">
        <v>25.7</v>
      </c>
      <c r="AQ110" s="929"/>
      <c r="AR110" s="929"/>
      <c r="AS110" s="929"/>
      <c r="AT110" s="930"/>
      <c r="AU110" s="966" t="s">
        <v>75</v>
      </c>
      <c r="AV110" s="967"/>
      <c r="AW110" s="967"/>
      <c r="AX110" s="967"/>
      <c r="AY110" s="967"/>
      <c r="AZ110" s="896" t="s">
        <v>438</v>
      </c>
      <c r="BA110" s="844"/>
      <c r="BB110" s="844"/>
      <c r="BC110" s="844"/>
      <c r="BD110" s="844"/>
      <c r="BE110" s="844"/>
      <c r="BF110" s="844"/>
      <c r="BG110" s="844"/>
      <c r="BH110" s="844"/>
      <c r="BI110" s="844"/>
      <c r="BJ110" s="844"/>
      <c r="BK110" s="844"/>
      <c r="BL110" s="844"/>
      <c r="BM110" s="844"/>
      <c r="BN110" s="844"/>
      <c r="BO110" s="844"/>
      <c r="BP110" s="845"/>
      <c r="BQ110" s="897">
        <v>3832994</v>
      </c>
      <c r="BR110" s="878"/>
      <c r="BS110" s="878"/>
      <c r="BT110" s="878"/>
      <c r="BU110" s="878"/>
      <c r="BV110" s="878">
        <v>3615885</v>
      </c>
      <c r="BW110" s="878"/>
      <c r="BX110" s="878"/>
      <c r="BY110" s="878"/>
      <c r="BZ110" s="878"/>
      <c r="CA110" s="878">
        <v>3532739</v>
      </c>
      <c r="CB110" s="878"/>
      <c r="CC110" s="878"/>
      <c r="CD110" s="878"/>
      <c r="CE110" s="878"/>
      <c r="CF110" s="902">
        <v>214.2</v>
      </c>
      <c r="CG110" s="903"/>
      <c r="CH110" s="903"/>
      <c r="CI110" s="903"/>
      <c r="CJ110" s="903"/>
      <c r="CK110" s="962" t="s">
        <v>439</v>
      </c>
      <c r="CL110" s="855"/>
      <c r="CM110" s="896" t="s">
        <v>440</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441</v>
      </c>
      <c r="DH110" s="878"/>
      <c r="DI110" s="878"/>
      <c r="DJ110" s="878"/>
      <c r="DK110" s="878"/>
      <c r="DL110" s="878" t="s">
        <v>442</v>
      </c>
      <c r="DM110" s="878"/>
      <c r="DN110" s="878"/>
      <c r="DO110" s="878"/>
      <c r="DP110" s="878"/>
      <c r="DQ110" s="878" t="s">
        <v>441</v>
      </c>
      <c r="DR110" s="878"/>
      <c r="DS110" s="878"/>
      <c r="DT110" s="878"/>
      <c r="DU110" s="878"/>
      <c r="DV110" s="879" t="s">
        <v>443</v>
      </c>
      <c r="DW110" s="879"/>
      <c r="DX110" s="879"/>
      <c r="DY110" s="879"/>
      <c r="DZ110" s="880"/>
    </row>
    <row r="111" spans="1:131" s="230" customFormat="1" ht="26.25" customHeight="1" x14ac:dyDescent="0.15">
      <c r="A111" s="810" t="s">
        <v>444</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131</v>
      </c>
      <c r="AB111" s="955"/>
      <c r="AC111" s="955"/>
      <c r="AD111" s="955"/>
      <c r="AE111" s="956"/>
      <c r="AF111" s="957" t="s">
        <v>441</v>
      </c>
      <c r="AG111" s="955"/>
      <c r="AH111" s="955"/>
      <c r="AI111" s="955"/>
      <c r="AJ111" s="956"/>
      <c r="AK111" s="957" t="s">
        <v>441</v>
      </c>
      <c r="AL111" s="955"/>
      <c r="AM111" s="955"/>
      <c r="AN111" s="955"/>
      <c r="AO111" s="956"/>
      <c r="AP111" s="958" t="s">
        <v>441</v>
      </c>
      <c r="AQ111" s="959"/>
      <c r="AR111" s="959"/>
      <c r="AS111" s="959"/>
      <c r="AT111" s="960"/>
      <c r="AU111" s="968"/>
      <c r="AV111" s="969"/>
      <c r="AW111" s="969"/>
      <c r="AX111" s="969"/>
      <c r="AY111" s="969"/>
      <c r="AZ111" s="851" t="s">
        <v>445</v>
      </c>
      <c r="BA111" s="788"/>
      <c r="BB111" s="788"/>
      <c r="BC111" s="788"/>
      <c r="BD111" s="788"/>
      <c r="BE111" s="788"/>
      <c r="BF111" s="788"/>
      <c r="BG111" s="788"/>
      <c r="BH111" s="788"/>
      <c r="BI111" s="788"/>
      <c r="BJ111" s="788"/>
      <c r="BK111" s="788"/>
      <c r="BL111" s="788"/>
      <c r="BM111" s="788"/>
      <c r="BN111" s="788"/>
      <c r="BO111" s="788"/>
      <c r="BP111" s="789"/>
      <c r="BQ111" s="852">
        <v>11166</v>
      </c>
      <c r="BR111" s="853"/>
      <c r="BS111" s="853"/>
      <c r="BT111" s="853"/>
      <c r="BU111" s="853"/>
      <c r="BV111" s="853">
        <v>10966</v>
      </c>
      <c r="BW111" s="853"/>
      <c r="BX111" s="853"/>
      <c r="BY111" s="853"/>
      <c r="BZ111" s="853"/>
      <c r="CA111" s="853">
        <v>10084</v>
      </c>
      <c r="CB111" s="853"/>
      <c r="CC111" s="853"/>
      <c r="CD111" s="853"/>
      <c r="CE111" s="853"/>
      <c r="CF111" s="911">
        <v>0.6</v>
      </c>
      <c r="CG111" s="912"/>
      <c r="CH111" s="912"/>
      <c r="CI111" s="912"/>
      <c r="CJ111" s="912"/>
      <c r="CK111" s="963"/>
      <c r="CL111" s="857"/>
      <c r="CM111" s="851" t="s">
        <v>446</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441</v>
      </c>
      <c r="DH111" s="853"/>
      <c r="DI111" s="853"/>
      <c r="DJ111" s="853"/>
      <c r="DK111" s="853"/>
      <c r="DL111" s="853" t="s">
        <v>441</v>
      </c>
      <c r="DM111" s="853"/>
      <c r="DN111" s="853"/>
      <c r="DO111" s="853"/>
      <c r="DP111" s="853"/>
      <c r="DQ111" s="853" t="s">
        <v>441</v>
      </c>
      <c r="DR111" s="853"/>
      <c r="DS111" s="853"/>
      <c r="DT111" s="853"/>
      <c r="DU111" s="853"/>
      <c r="DV111" s="830" t="s">
        <v>441</v>
      </c>
      <c r="DW111" s="830"/>
      <c r="DX111" s="830"/>
      <c r="DY111" s="830"/>
      <c r="DZ111" s="831"/>
    </row>
    <row r="112" spans="1:131" s="230" customFormat="1" ht="26.25" customHeight="1" x14ac:dyDescent="0.15">
      <c r="A112" s="948" t="s">
        <v>447</v>
      </c>
      <c r="B112" s="949"/>
      <c r="C112" s="788" t="s">
        <v>448</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449</v>
      </c>
      <c r="AB112" s="816"/>
      <c r="AC112" s="816"/>
      <c r="AD112" s="816"/>
      <c r="AE112" s="817"/>
      <c r="AF112" s="818" t="s">
        <v>441</v>
      </c>
      <c r="AG112" s="816"/>
      <c r="AH112" s="816"/>
      <c r="AI112" s="816"/>
      <c r="AJ112" s="817"/>
      <c r="AK112" s="818" t="s">
        <v>449</v>
      </c>
      <c r="AL112" s="816"/>
      <c r="AM112" s="816"/>
      <c r="AN112" s="816"/>
      <c r="AO112" s="817"/>
      <c r="AP112" s="860" t="s">
        <v>441</v>
      </c>
      <c r="AQ112" s="861"/>
      <c r="AR112" s="861"/>
      <c r="AS112" s="861"/>
      <c r="AT112" s="862"/>
      <c r="AU112" s="968"/>
      <c r="AV112" s="969"/>
      <c r="AW112" s="969"/>
      <c r="AX112" s="969"/>
      <c r="AY112" s="969"/>
      <c r="AZ112" s="851" t="s">
        <v>450</v>
      </c>
      <c r="BA112" s="788"/>
      <c r="BB112" s="788"/>
      <c r="BC112" s="788"/>
      <c r="BD112" s="788"/>
      <c r="BE112" s="788"/>
      <c r="BF112" s="788"/>
      <c r="BG112" s="788"/>
      <c r="BH112" s="788"/>
      <c r="BI112" s="788"/>
      <c r="BJ112" s="788"/>
      <c r="BK112" s="788"/>
      <c r="BL112" s="788"/>
      <c r="BM112" s="788"/>
      <c r="BN112" s="788"/>
      <c r="BO112" s="788"/>
      <c r="BP112" s="789"/>
      <c r="BQ112" s="852">
        <v>403408</v>
      </c>
      <c r="BR112" s="853"/>
      <c r="BS112" s="853"/>
      <c r="BT112" s="853"/>
      <c r="BU112" s="853"/>
      <c r="BV112" s="853">
        <v>408477</v>
      </c>
      <c r="BW112" s="853"/>
      <c r="BX112" s="853"/>
      <c r="BY112" s="853"/>
      <c r="BZ112" s="853"/>
      <c r="CA112" s="853">
        <v>368141</v>
      </c>
      <c r="CB112" s="853"/>
      <c r="CC112" s="853"/>
      <c r="CD112" s="853"/>
      <c r="CE112" s="853"/>
      <c r="CF112" s="911">
        <v>22.3</v>
      </c>
      <c r="CG112" s="912"/>
      <c r="CH112" s="912"/>
      <c r="CI112" s="912"/>
      <c r="CJ112" s="912"/>
      <c r="CK112" s="963"/>
      <c r="CL112" s="857"/>
      <c r="CM112" s="851" t="s">
        <v>451</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452</v>
      </c>
      <c r="DH112" s="853"/>
      <c r="DI112" s="853"/>
      <c r="DJ112" s="853"/>
      <c r="DK112" s="853"/>
      <c r="DL112" s="853" t="s">
        <v>443</v>
      </c>
      <c r="DM112" s="853"/>
      <c r="DN112" s="853"/>
      <c r="DO112" s="853"/>
      <c r="DP112" s="853"/>
      <c r="DQ112" s="853" t="s">
        <v>441</v>
      </c>
      <c r="DR112" s="853"/>
      <c r="DS112" s="853"/>
      <c r="DT112" s="853"/>
      <c r="DU112" s="853"/>
      <c r="DV112" s="830" t="s">
        <v>443</v>
      </c>
      <c r="DW112" s="830"/>
      <c r="DX112" s="830"/>
      <c r="DY112" s="830"/>
      <c r="DZ112" s="831"/>
    </row>
    <row r="113" spans="1:130" s="230" customFormat="1" ht="26.25" customHeight="1" x14ac:dyDescent="0.15">
      <c r="A113" s="950"/>
      <c r="B113" s="951"/>
      <c r="C113" s="788" t="s">
        <v>453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66305</v>
      </c>
      <c r="AB113" s="955"/>
      <c r="AC113" s="955"/>
      <c r="AD113" s="955"/>
      <c r="AE113" s="956"/>
      <c r="AF113" s="957">
        <v>63971</v>
      </c>
      <c r="AG113" s="955"/>
      <c r="AH113" s="955"/>
      <c r="AI113" s="955"/>
      <c r="AJ113" s="956"/>
      <c r="AK113" s="957">
        <v>63573</v>
      </c>
      <c r="AL113" s="955"/>
      <c r="AM113" s="955"/>
      <c r="AN113" s="955"/>
      <c r="AO113" s="956"/>
      <c r="AP113" s="958">
        <v>3.9</v>
      </c>
      <c r="AQ113" s="959"/>
      <c r="AR113" s="959"/>
      <c r="AS113" s="959"/>
      <c r="AT113" s="960"/>
      <c r="AU113" s="968"/>
      <c r="AV113" s="969"/>
      <c r="AW113" s="969"/>
      <c r="AX113" s="969"/>
      <c r="AY113" s="969"/>
      <c r="AZ113" s="851" t="s">
        <v>454</v>
      </c>
      <c r="BA113" s="788"/>
      <c r="BB113" s="788"/>
      <c r="BC113" s="788"/>
      <c r="BD113" s="788"/>
      <c r="BE113" s="788"/>
      <c r="BF113" s="788"/>
      <c r="BG113" s="788"/>
      <c r="BH113" s="788"/>
      <c r="BI113" s="788"/>
      <c r="BJ113" s="788"/>
      <c r="BK113" s="788"/>
      <c r="BL113" s="788"/>
      <c r="BM113" s="788"/>
      <c r="BN113" s="788"/>
      <c r="BO113" s="788"/>
      <c r="BP113" s="789"/>
      <c r="BQ113" s="852">
        <v>167444</v>
      </c>
      <c r="BR113" s="853"/>
      <c r="BS113" s="853"/>
      <c r="BT113" s="853"/>
      <c r="BU113" s="853"/>
      <c r="BV113" s="853">
        <v>149289</v>
      </c>
      <c r="BW113" s="853"/>
      <c r="BX113" s="853"/>
      <c r="BY113" s="853"/>
      <c r="BZ113" s="853"/>
      <c r="CA113" s="853">
        <v>143235</v>
      </c>
      <c r="CB113" s="853"/>
      <c r="CC113" s="853"/>
      <c r="CD113" s="853"/>
      <c r="CE113" s="853"/>
      <c r="CF113" s="911">
        <v>8.6999999999999993</v>
      </c>
      <c r="CG113" s="912"/>
      <c r="CH113" s="912"/>
      <c r="CI113" s="912"/>
      <c r="CJ113" s="912"/>
      <c r="CK113" s="963"/>
      <c r="CL113" s="857"/>
      <c r="CM113" s="851" t="s">
        <v>455</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442</v>
      </c>
      <c r="DH113" s="816"/>
      <c r="DI113" s="816"/>
      <c r="DJ113" s="816"/>
      <c r="DK113" s="817"/>
      <c r="DL113" s="818" t="s">
        <v>441</v>
      </c>
      <c r="DM113" s="816"/>
      <c r="DN113" s="816"/>
      <c r="DO113" s="816"/>
      <c r="DP113" s="817"/>
      <c r="DQ113" s="818" t="s">
        <v>131</v>
      </c>
      <c r="DR113" s="816"/>
      <c r="DS113" s="816"/>
      <c r="DT113" s="816"/>
      <c r="DU113" s="817"/>
      <c r="DV113" s="860" t="s">
        <v>452</v>
      </c>
      <c r="DW113" s="861"/>
      <c r="DX113" s="861"/>
      <c r="DY113" s="861"/>
      <c r="DZ113" s="862"/>
    </row>
    <row r="114" spans="1:130" s="230" customFormat="1" ht="26.25" customHeight="1" x14ac:dyDescent="0.15">
      <c r="A114" s="950"/>
      <c r="B114" s="951"/>
      <c r="C114" s="788" t="s">
        <v>456</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19291</v>
      </c>
      <c r="AB114" s="816"/>
      <c r="AC114" s="816"/>
      <c r="AD114" s="816"/>
      <c r="AE114" s="817"/>
      <c r="AF114" s="818">
        <v>21942</v>
      </c>
      <c r="AG114" s="816"/>
      <c r="AH114" s="816"/>
      <c r="AI114" s="816"/>
      <c r="AJ114" s="817"/>
      <c r="AK114" s="818">
        <v>16411</v>
      </c>
      <c r="AL114" s="816"/>
      <c r="AM114" s="816"/>
      <c r="AN114" s="816"/>
      <c r="AO114" s="817"/>
      <c r="AP114" s="860">
        <v>1</v>
      </c>
      <c r="AQ114" s="861"/>
      <c r="AR114" s="861"/>
      <c r="AS114" s="861"/>
      <c r="AT114" s="862"/>
      <c r="AU114" s="968"/>
      <c r="AV114" s="969"/>
      <c r="AW114" s="969"/>
      <c r="AX114" s="969"/>
      <c r="AY114" s="969"/>
      <c r="AZ114" s="851" t="s">
        <v>457</v>
      </c>
      <c r="BA114" s="788"/>
      <c r="BB114" s="788"/>
      <c r="BC114" s="788"/>
      <c r="BD114" s="788"/>
      <c r="BE114" s="788"/>
      <c r="BF114" s="788"/>
      <c r="BG114" s="788"/>
      <c r="BH114" s="788"/>
      <c r="BI114" s="788"/>
      <c r="BJ114" s="788"/>
      <c r="BK114" s="788"/>
      <c r="BL114" s="788"/>
      <c r="BM114" s="788"/>
      <c r="BN114" s="788"/>
      <c r="BO114" s="788"/>
      <c r="BP114" s="789"/>
      <c r="BQ114" s="852">
        <v>373906</v>
      </c>
      <c r="BR114" s="853"/>
      <c r="BS114" s="853"/>
      <c r="BT114" s="853"/>
      <c r="BU114" s="853"/>
      <c r="BV114" s="853">
        <v>310987</v>
      </c>
      <c r="BW114" s="853"/>
      <c r="BX114" s="853"/>
      <c r="BY114" s="853"/>
      <c r="BZ114" s="853"/>
      <c r="CA114" s="853">
        <v>311194</v>
      </c>
      <c r="CB114" s="853"/>
      <c r="CC114" s="853"/>
      <c r="CD114" s="853"/>
      <c r="CE114" s="853"/>
      <c r="CF114" s="911">
        <v>18.899999999999999</v>
      </c>
      <c r="CG114" s="912"/>
      <c r="CH114" s="912"/>
      <c r="CI114" s="912"/>
      <c r="CJ114" s="912"/>
      <c r="CK114" s="963"/>
      <c r="CL114" s="857"/>
      <c r="CM114" s="851" t="s">
        <v>458</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131</v>
      </c>
      <c r="DH114" s="816"/>
      <c r="DI114" s="816"/>
      <c r="DJ114" s="816"/>
      <c r="DK114" s="817"/>
      <c r="DL114" s="818" t="s">
        <v>131</v>
      </c>
      <c r="DM114" s="816"/>
      <c r="DN114" s="816"/>
      <c r="DO114" s="816"/>
      <c r="DP114" s="817"/>
      <c r="DQ114" s="818" t="s">
        <v>449</v>
      </c>
      <c r="DR114" s="816"/>
      <c r="DS114" s="816"/>
      <c r="DT114" s="816"/>
      <c r="DU114" s="817"/>
      <c r="DV114" s="860" t="s">
        <v>442</v>
      </c>
      <c r="DW114" s="861"/>
      <c r="DX114" s="861"/>
      <c r="DY114" s="861"/>
      <c r="DZ114" s="862"/>
    </row>
    <row r="115" spans="1:130" s="230" customFormat="1" ht="26.25" customHeight="1" x14ac:dyDescent="0.15">
      <c r="A115" s="950"/>
      <c r="B115" s="951"/>
      <c r="C115" s="788" t="s">
        <v>459</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64</v>
      </c>
      <c r="AB115" s="955"/>
      <c r="AC115" s="955"/>
      <c r="AD115" s="955"/>
      <c r="AE115" s="956"/>
      <c r="AF115" s="957">
        <v>305</v>
      </c>
      <c r="AG115" s="955"/>
      <c r="AH115" s="955"/>
      <c r="AI115" s="955"/>
      <c r="AJ115" s="956"/>
      <c r="AK115" s="957">
        <v>881</v>
      </c>
      <c r="AL115" s="955"/>
      <c r="AM115" s="955"/>
      <c r="AN115" s="955"/>
      <c r="AO115" s="956"/>
      <c r="AP115" s="958">
        <v>0.1</v>
      </c>
      <c r="AQ115" s="959"/>
      <c r="AR115" s="959"/>
      <c r="AS115" s="959"/>
      <c r="AT115" s="960"/>
      <c r="AU115" s="968"/>
      <c r="AV115" s="969"/>
      <c r="AW115" s="969"/>
      <c r="AX115" s="969"/>
      <c r="AY115" s="969"/>
      <c r="AZ115" s="851" t="s">
        <v>460</v>
      </c>
      <c r="BA115" s="788"/>
      <c r="BB115" s="788"/>
      <c r="BC115" s="788"/>
      <c r="BD115" s="788"/>
      <c r="BE115" s="788"/>
      <c r="BF115" s="788"/>
      <c r="BG115" s="788"/>
      <c r="BH115" s="788"/>
      <c r="BI115" s="788"/>
      <c r="BJ115" s="788"/>
      <c r="BK115" s="788"/>
      <c r="BL115" s="788"/>
      <c r="BM115" s="788"/>
      <c r="BN115" s="788"/>
      <c r="BO115" s="788"/>
      <c r="BP115" s="789"/>
      <c r="BQ115" s="852" t="s">
        <v>443</v>
      </c>
      <c r="BR115" s="853"/>
      <c r="BS115" s="853"/>
      <c r="BT115" s="853"/>
      <c r="BU115" s="853"/>
      <c r="BV115" s="853" t="s">
        <v>452</v>
      </c>
      <c r="BW115" s="853"/>
      <c r="BX115" s="853"/>
      <c r="BY115" s="853"/>
      <c r="BZ115" s="853"/>
      <c r="CA115" s="853" t="s">
        <v>441</v>
      </c>
      <c r="CB115" s="853"/>
      <c r="CC115" s="853"/>
      <c r="CD115" s="853"/>
      <c r="CE115" s="853"/>
      <c r="CF115" s="911" t="s">
        <v>449</v>
      </c>
      <c r="CG115" s="912"/>
      <c r="CH115" s="912"/>
      <c r="CI115" s="912"/>
      <c r="CJ115" s="912"/>
      <c r="CK115" s="963"/>
      <c r="CL115" s="857"/>
      <c r="CM115" s="851" t="s">
        <v>461</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131</v>
      </c>
      <c r="DH115" s="816"/>
      <c r="DI115" s="816"/>
      <c r="DJ115" s="816"/>
      <c r="DK115" s="817"/>
      <c r="DL115" s="818" t="s">
        <v>441</v>
      </c>
      <c r="DM115" s="816"/>
      <c r="DN115" s="816"/>
      <c r="DO115" s="816"/>
      <c r="DP115" s="817"/>
      <c r="DQ115" s="818" t="s">
        <v>443</v>
      </c>
      <c r="DR115" s="816"/>
      <c r="DS115" s="816"/>
      <c r="DT115" s="816"/>
      <c r="DU115" s="817"/>
      <c r="DV115" s="860" t="s">
        <v>441</v>
      </c>
      <c r="DW115" s="861"/>
      <c r="DX115" s="861"/>
      <c r="DY115" s="861"/>
      <c r="DZ115" s="862"/>
    </row>
    <row r="116" spans="1:130" s="230" customFormat="1" ht="26.25" customHeight="1" x14ac:dyDescent="0.15">
      <c r="A116" s="952"/>
      <c r="B116" s="953"/>
      <c r="C116" s="875" t="s">
        <v>462</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442</v>
      </c>
      <c r="AB116" s="816"/>
      <c r="AC116" s="816"/>
      <c r="AD116" s="816"/>
      <c r="AE116" s="817"/>
      <c r="AF116" s="818" t="s">
        <v>441</v>
      </c>
      <c r="AG116" s="816"/>
      <c r="AH116" s="816"/>
      <c r="AI116" s="816"/>
      <c r="AJ116" s="817"/>
      <c r="AK116" s="818" t="s">
        <v>443</v>
      </c>
      <c r="AL116" s="816"/>
      <c r="AM116" s="816"/>
      <c r="AN116" s="816"/>
      <c r="AO116" s="817"/>
      <c r="AP116" s="860" t="s">
        <v>131</v>
      </c>
      <c r="AQ116" s="861"/>
      <c r="AR116" s="861"/>
      <c r="AS116" s="861"/>
      <c r="AT116" s="862"/>
      <c r="AU116" s="968"/>
      <c r="AV116" s="969"/>
      <c r="AW116" s="969"/>
      <c r="AX116" s="969"/>
      <c r="AY116" s="969"/>
      <c r="AZ116" s="945" t="s">
        <v>463</v>
      </c>
      <c r="BA116" s="946"/>
      <c r="BB116" s="946"/>
      <c r="BC116" s="946"/>
      <c r="BD116" s="946"/>
      <c r="BE116" s="946"/>
      <c r="BF116" s="946"/>
      <c r="BG116" s="946"/>
      <c r="BH116" s="946"/>
      <c r="BI116" s="946"/>
      <c r="BJ116" s="946"/>
      <c r="BK116" s="946"/>
      <c r="BL116" s="946"/>
      <c r="BM116" s="946"/>
      <c r="BN116" s="946"/>
      <c r="BO116" s="946"/>
      <c r="BP116" s="947"/>
      <c r="BQ116" s="852" t="s">
        <v>131</v>
      </c>
      <c r="BR116" s="853"/>
      <c r="BS116" s="853"/>
      <c r="BT116" s="853"/>
      <c r="BU116" s="853"/>
      <c r="BV116" s="853" t="s">
        <v>441</v>
      </c>
      <c r="BW116" s="853"/>
      <c r="BX116" s="853"/>
      <c r="BY116" s="853"/>
      <c r="BZ116" s="853"/>
      <c r="CA116" s="853" t="s">
        <v>441</v>
      </c>
      <c r="CB116" s="853"/>
      <c r="CC116" s="853"/>
      <c r="CD116" s="853"/>
      <c r="CE116" s="853"/>
      <c r="CF116" s="911" t="s">
        <v>441</v>
      </c>
      <c r="CG116" s="912"/>
      <c r="CH116" s="912"/>
      <c r="CI116" s="912"/>
      <c r="CJ116" s="912"/>
      <c r="CK116" s="963"/>
      <c r="CL116" s="857"/>
      <c r="CM116" s="851" t="s">
        <v>464</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441</v>
      </c>
      <c r="DH116" s="816"/>
      <c r="DI116" s="816"/>
      <c r="DJ116" s="816"/>
      <c r="DK116" s="817"/>
      <c r="DL116" s="818" t="s">
        <v>441</v>
      </c>
      <c r="DM116" s="816"/>
      <c r="DN116" s="816"/>
      <c r="DO116" s="816"/>
      <c r="DP116" s="817"/>
      <c r="DQ116" s="818" t="s">
        <v>441</v>
      </c>
      <c r="DR116" s="816"/>
      <c r="DS116" s="816"/>
      <c r="DT116" s="816"/>
      <c r="DU116" s="817"/>
      <c r="DV116" s="860" t="s">
        <v>441</v>
      </c>
      <c r="DW116" s="861"/>
      <c r="DX116" s="861"/>
      <c r="DY116" s="861"/>
      <c r="DZ116" s="862"/>
    </row>
    <row r="117" spans="1:130" s="230" customFormat="1" ht="26.25" customHeight="1" x14ac:dyDescent="0.15">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465</v>
      </c>
      <c r="Z117" s="933"/>
      <c r="AA117" s="938">
        <v>485175</v>
      </c>
      <c r="AB117" s="939"/>
      <c r="AC117" s="939"/>
      <c r="AD117" s="939"/>
      <c r="AE117" s="940"/>
      <c r="AF117" s="941">
        <v>506594</v>
      </c>
      <c r="AG117" s="939"/>
      <c r="AH117" s="939"/>
      <c r="AI117" s="939"/>
      <c r="AJ117" s="940"/>
      <c r="AK117" s="941">
        <v>504997</v>
      </c>
      <c r="AL117" s="939"/>
      <c r="AM117" s="939"/>
      <c r="AN117" s="939"/>
      <c r="AO117" s="940"/>
      <c r="AP117" s="942"/>
      <c r="AQ117" s="943"/>
      <c r="AR117" s="943"/>
      <c r="AS117" s="943"/>
      <c r="AT117" s="944"/>
      <c r="AU117" s="968"/>
      <c r="AV117" s="969"/>
      <c r="AW117" s="969"/>
      <c r="AX117" s="969"/>
      <c r="AY117" s="969"/>
      <c r="AZ117" s="899" t="s">
        <v>466</v>
      </c>
      <c r="BA117" s="900"/>
      <c r="BB117" s="900"/>
      <c r="BC117" s="900"/>
      <c r="BD117" s="900"/>
      <c r="BE117" s="900"/>
      <c r="BF117" s="900"/>
      <c r="BG117" s="900"/>
      <c r="BH117" s="900"/>
      <c r="BI117" s="900"/>
      <c r="BJ117" s="900"/>
      <c r="BK117" s="900"/>
      <c r="BL117" s="900"/>
      <c r="BM117" s="900"/>
      <c r="BN117" s="900"/>
      <c r="BO117" s="900"/>
      <c r="BP117" s="901"/>
      <c r="BQ117" s="852" t="s">
        <v>449</v>
      </c>
      <c r="BR117" s="853"/>
      <c r="BS117" s="853"/>
      <c r="BT117" s="853"/>
      <c r="BU117" s="853"/>
      <c r="BV117" s="853" t="s">
        <v>452</v>
      </c>
      <c r="BW117" s="853"/>
      <c r="BX117" s="853"/>
      <c r="BY117" s="853"/>
      <c r="BZ117" s="853"/>
      <c r="CA117" s="853" t="s">
        <v>131</v>
      </c>
      <c r="CB117" s="853"/>
      <c r="CC117" s="853"/>
      <c r="CD117" s="853"/>
      <c r="CE117" s="853"/>
      <c r="CF117" s="911" t="s">
        <v>467</v>
      </c>
      <c r="CG117" s="912"/>
      <c r="CH117" s="912"/>
      <c r="CI117" s="912"/>
      <c r="CJ117" s="912"/>
      <c r="CK117" s="963"/>
      <c r="CL117" s="857"/>
      <c r="CM117" s="851" t="s">
        <v>468</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441</v>
      </c>
      <c r="DH117" s="816"/>
      <c r="DI117" s="816"/>
      <c r="DJ117" s="816"/>
      <c r="DK117" s="817"/>
      <c r="DL117" s="818" t="s">
        <v>467</v>
      </c>
      <c r="DM117" s="816"/>
      <c r="DN117" s="816"/>
      <c r="DO117" s="816"/>
      <c r="DP117" s="817"/>
      <c r="DQ117" s="818" t="s">
        <v>442</v>
      </c>
      <c r="DR117" s="816"/>
      <c r="DS117" s="816"/>
      <c r="DT117" s="816"/>
      <c r="DU117" s="817"/>
      <c r="DV117" s="860" t="s">
        <v>452</v>
      </c>
      <c r="DW117" s="861"/>
      <c r="DX117" s="861"/>
      <c r="DY117" s="861"/>
      <c r="DZ117" s="862"/>
    </row>
    <row r="118" spans="1:130" s="230" customFormat="1" ht="26.25" customHeight="1" x14ac:dyDescent="0.15">
      <c r="A118" s="931" t="s">
        <v>436</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433</v>
      </c>
      <c r="AB118" s="932"/>
      <c r="AC118" s="932"/>
      <c r="AD118" s="932"/>
      <c r="AE118" s="933"/>
      <c r="AF118" s="934" t="s">
        <v>434</v>
      </c>
      <c r="AG118" s="932"/>
      <c r="AH118" s="932"/>
      <c r="AI118" s="932"/>
      <c r="AJ118" s="933"/>
      <c r="AK118" s="934" t="s">
        <v>312</v>
      </c>
      <c r="AL118" s="932"/>
      <c r="AM118" s="932"/>
      <c r="AN118" s="932"/>
      <c r="AO118" s="933"/>
      <c r="AP118" s="935" t="s">
        <v>435</v>
      </c>
      <c r="AQ118" s="936"/>
      <c r="AR118" s="936"/>
      <c r="AS118" s="936"/>
      <c r="AT118" s="937"/>
      <c r="AU118" s="968"/>
      <c r="AV118" s="969"/>
      <c r="AW118" s="969"/>
      <c r="AX118" s="969"/>
      <c r="AY118" s="969"/>
      <c r="AZ118" s="874" t="s">
        <v>469</v>
      </c>
      <c r="BA118" s="875"/>
      <c r="BB118" s="875"/>
      <c r="BC118" s="875"/>
      <c r="BD118" s="875"/>
      <c r="BE118" s="875"/>
      <c r="BF118" s="875"/>
      <c r="BG118" s="875"/>
      <c r="BH118" s="875"/>
      <c r="BI118" s="875"/>
      <c r="BJ118" s="875"/>
      <c r="BK118" s="875"/>
      <c r="BL118" s="875"/>
      <c r="BM118" s="875"/>
      <c r="BN118" s="875"/>
      <c r="BO118" s="875"/>
      <c r="BP118" s="876"/>
      <c r="BQ118" s="915" t="s">
        <v>441</v>
      </c>
      <c r="BR118" s="881"/>
      <c r="BS118" s="881"/>
      <c r="BT118" s="881"/>
      <c r="BU118" s="881"/>
      <c r="BV118" s="881" t="s">
        <v>131</v>
      </c>
      <c r="BW118" s="881"/>
      <c r="BX118" s="881"/>
      <c r="BY118" s="881"/>
      <c r="BZ118" s="881"/>
      <c r="CA118" s="881" t="s">
        <v>441</v>
      </c>
      <c r="CB118" s="881"/>
      <c r="CC118" s="881"/>
      <c r="CD118" s="881"/>
      <c r="CE118" s="881"/>
      <c r="CF118" s="911" t="s">
        <v>131</v>
      </c>
      <c r="CG118" s="912"/>
      <c r="CH118" s="912"/>
      <c r="CI118" s="912"/>
      <c r="CJ118" s="912"/>
      <c r="CK118" s="963"/>
      <c r="CL118" s="857"/>
      <c r="CM118" s="851" t="s">
        <v>470</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452</v>
      </c>
      <c r="DH118" s="816"/>
      <c r="DI118" s="816"/>
      <c r="DJ118" s="816"/>
      <c r="DK118" s="817"/>
      <c r="DL118" s="818" t="s">
        <v>441</v>
      </c>
      <c r="DM118" s="816"/>
      <c r="DN118" s="816"/>
      <c r="DO118" s="816"/>
      <c r="DP118" s="817"/>
      <c r="DQ118" s="818" t="s">
        <v>441</v>
      </c>
      <c r="DR118" s="816"/>
      <c r="DS118" s="816"/>
      <c r="DT118" s="816"/>
      <c r="DU118" s="817"/>
      <c r="DV118" s="860" t="s">
        <v>452</v>
      </c>
      <c r="DW118" s="861"/>
      <c r="DX118" s="861"/>
      <c r="DY118" s="861"/>
      <c r="DZ118" s="862"/>
    </row>
    <row r="119" spans="1:130" s="230" customFormat="1" ht="26.25" customHeight="1" x14ac:dyDescent="0.15">
      <c r="A119" s="854" t="s">
        <v>439</v>
      </c>
      <c r="B119" s="855"/>
      <c r="C119" s="896" t="s">
        <v>440</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441</v>
      </c>
      <c r="AB119" s="925"/>
      <c r="AC119" s="925"/>
      <c r="AD119" s="925"/>
      <c r="AE119" s="926"/>
      <c r="AF119" s="927" t="s">
        <v>441</v>
      </c>
      <c r="AG119" s="925"/>
      <c r="AH119" s="925"/>
      <c r="AI119" s="925"/>
      <c r="AJ119" s="926"/>
      <c r="AK119" s="927" t="s">
        <v>441</v>
      </c>
      <c r="AL119" s="925"/>
      <c r="AM119" s="925"/>
      <c r="AN119" s="925"/>
      <c r="AO119" s="926"/>
      <c r="AP119" s="928" t="s">
        <v>452</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471</v>
      </c>
      <c r="BP119" s="914"/>
      <c r="BQ119" s="915">
        <v>4788918</v>
      </c>
      <c r="BR119" s="881"/>
      <c r="BS119" s="881"/>
      <c r="BT119" s="881"/>
      <c r="BU119" s="881"/>
      <c r="BV119" s="881">
        <v>4495604</v>
      </c>
      <c r="BW119" s="881"/>
      <c r="BX119" s="881"/>
      <c r="BY119" s="881"/>
      <c r="BZ119" s="881"/>
      <c r="CA119" s="881">
        <v>4365393</v>
      </c>
      <c r="CB119" s="881"/>
      <c r="CC119" s="881"/>
      <c r="CD119" s="881"/>
      <c r="CE119" s="881"/>
      <c r="CF119" s="784"/>
      <c r="CG119" s="785"/>
      <c r="CH119" s="785"/>
      <c r="CI119" s="785"/>
      <c r="CJ119" s="870"/>
      <c r="CK119" s="964"/>
      <c r="CL119" s="859"/>
      <c r="CM119" s="874" t="s">
        <v>472</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11166</v>
      </c>
      <c r="DH119" s="800"/>
      <c r="DI119" s="800"/>
      <c r="DJ119" s="800"/>
      <c r="DK119" s="801"/>
      <c r="DL119" s="802">
        <v>10966</v>
      </c>
      <c r="DM119" s="800"/>
      <c r="DN119" s="800"/>
      <c r="DO119" s="800"/>
      <c r="DP119" s="801"/>
      <c r="DQ119" s="802">
        <v>10084</v>
      </c>
      <c r="DR119" s="800"/>
      <c r="DS119" s="800"/>
      <c r="DT119" s="800"/>
      <c r="DU119" s="801"/>
      <c r="DV119" s="884">
        <v>0.6</v>
      </c>
      <c r="DW119" s="885"/>
      <c r="DX119" s="885"/>
      <c r="DY119" s="885"/>
      <c r="DZ119" s="886"/>
    </row>
    <row r="120" spans="1:130" s="230" customFormat="1" ht="26.25" customHeight="1" x14ac:dyDescent="0.15">
      <c r="A120" s="856"/>
      <c r="B120" s="857"/>
      <c r="C120" s="851" t="s">
        <v>446</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441</v>
      </c>
      <c r="AB120" s="816"/>
      <c r="AC120" s="816"/>
      <c r="AD120" s="816"/>
      <c r="AE120" s="817"/>
      <c r="AF120" s="818" t="s">
        <v>441</v>
      </c>
      <c r="AG120" s="816"/>
      <c r="AH120" s="816"/>
      <c r="AI120" s="816"/>
      <c r="AJ120" s="817"/>
      <c r="AK120" s="818" t="s">
        <v>441</v>
      </c>
      <c r="AL120" s="816"/>
      <c r="AM120" s="816"/>
      <c r="AN120" s="816"/>
      <c r="AO120" s="817"/>
      <c r="AP120" s="860" t="s">
        <v>441</v>
      </c>
      <c r="AQ120" s="861"/>
      <c r="AR120" s="861"/>
      <c r="AS120" s="861"/>
      <c r="AT120" s="862"/>
      <c r="AU120" s="916" t="s">
        <v>473</v>
      </c>
      <c r="AV120" s="917"/>
      <c r="AW120" s="917"/>
      <c r="AX120" s="917"/>
      <c r="AY120" s="918"/>
      <c r="AZ120" s="896" t="s">
        <v>474</v>
      </c>
      <c r="BA120" s="844"/>
      <c r="BB120" s="844"/>
      <c r="BC120" s="844"/>
      <c r="BD120" s="844"/>
      <c r="BE120" s="844"/>
      <c r="BF120" s="844"/>
      <c r="BG120" s="844"/>
      <c r="BH120" s="844"/>
      <c r="BI120" s="844"/>
      <c r="BJ120" s="844"/>
      <c r="BK120" s="844"/>
      <c r="BL120" s="844"/>
      <c r="BM120" s="844"/>
      <c r="BN120" s="844"/>
      <c r="BO120" s="844"/>
      <c r="BP120" s="845"/>
      <c r="BQ120" s="897">
        <v>3331744</v>
      </c>
      <c r="BR120" s="878"/>
      <c r="BS120" s="878"/>
      <c r="BT120" s="878"/>
      <c r="BU120" s="878"/>
      <c r="BV120" s="878">
        <v>3866435</v>
      </c>
      <c r="BW120" s="878"/>
      <c r="BX120" s="878"/>
      <c r="BY120" s="878"/>
      <c r="BZ120" s="878"/>
      <c r="CA120" s="878">
        <v>4586807</v>
      </c>
      <c r="CB120" s="878"/>
      <c r="CC120" s="878"/>
      <c r="CD120" s="878"/>
      <c r="CE120" s="878"/>
      <c r="CF120" s="902">
        <v>278.10000000000002</v>
      </c>
      <c r="CG120" s="903"/>
      <c r="CH120" s="903"/>
      <c r="CI120" s="903"/>
      <c r="CJ120" s="903"/>
      <c r="CK120" s="904" t="s">
        <v>475</v>
      </c>
      <c r="CL120" s="888"/>
      <c r="CM120" s="888"/>
      <c r="CN120" s="888"/>
      <c r="CO120" s="889"/>
      <c r="CP120" s="908" t="s">
        <v>476</v>
      </c>
      <c r="CQ120" s="909"/>
      <c r="CR120" s="909"/>
      <c r="CS120" s="909"/>
      <c r="CT120" s="909"/>
      <c r="CU120" s="909"/>
      <c r="CV120" s="909"/>
      <c r="CW120" s="909"/>
      <c r="CX120" s="909"/>
      <c r="CY120" s="909"/>
      <c r="CZ120" s="909"/>
      <c r="DA120" s="909"/>
      <c r="DB120" s="909"/>
      <c r="DC120" s="909"/>
      <c r="DD120" s="909"/>
      <c r="DE120" s="909"/>
      <c r="DF120" s="910"/>
      <c r="DG120" s="897">
        <v>203177</v>
      </c>
      <c r="DH120" s="878"/>
      <c r="DI120" s="878"/>
      <c r="DJ120" s="878"/>
      <c r="DK120" s="878"/>
      <c r="DL120" s="878">
        <v>185722</v>
      </c>
      <c r="DM120" s="878"/>
      <c r="DN120" s="878"/>
      <c r="DO120" s="878"/>
      <c r="DP120" s="878"/>
      <c r="DQ120" s="878">
        <v>153429</v>
      </c>
      <c r="DR120" s="878"/>
      <c r="DS120" s="878"/>
      <c r="DT120" s="878"/>
      <c r="DU120" s="878"/>
      <c r="DV120" s="879">
        <v>9.3000000000000007</v>
      </c>
      <c r="DW120" s="879"/>
      <c r="DX120" s="879"/>
      <c r="DY120" s="879"/>
      <c r="DZ120" s="880"/>
    </row>
    <row r="121" spans="1:130" s="230" customFormat="1" ht="26.25" customHeight="1" x14ac:dyDescent="0.15">
      <c r="A121" s="856"/>
      <c r="B121" s="857"/>
      <c r="C121" s="899" t="s">
        <v>477</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441</v>
      </c>
      <c r="AB121" s="816"/>
      <c r="AC121" s="816"/>
      <c r="AD121" s="816"/>
      <c r="AE121" s="817"/>
      <c r="AF121" s="818" t="s">
        <v>441</v>
      </c>
      <c r="AG121" s="816"/>
      <c r="AH121" s="816"/>
      <c r="AI121" s="816"/>
      <c r="AJ121" s="817"/>
      <c r="AK121" s="818" t="s">
        <v>441</v>
      </c>
      <c r="AL121" s="816"/>
      <c r="AM121" s="816"/>
      <c r="AN121" s="816"/>
      <c r="AO121" s="817"/>
      <c r="AP121" s="860" t="s">
        <v>441</v>
      </c>
      <c r="AQ121" s="861"/>
      <c r="AR121" s="861"/>
      <c r="AS121" s="861"/>
      <c r="AT121" s="862"/>
      <c r="AU121" s="919"/>
      <c r="AV121" s="920"/>
      <c r="AW121" s="920"/>
      <c r="AX121" s="920"/>
      <c r="AY121" s="921"/>
      <c r="AZ121" s="851" t="s">
        <v>478</v>
      </c>
      <c r="BA121" s="788"/>
      <c r="BB121" s="788"/>
      <c r="BC121" s="788"/>
      <c r="BD121" s="788"/>
      <c r="BE121" s="788"/>
      <c r="BF121" s="788"/>
      <c r="BG121" s="788"/>
      <c r="BH121" s="788"/>
      <c r="BI121" s="788"/>
      <c r="BJ121" s="788"/>
      <c r="BK121" s="788"/>
      <c r="BL121" s="788"/>
      <c r="BM121" s="788"/>
      <c r="BN121" s="788"/>
      <c r="BO121" s="788"/>
      <c r="BP121" s="789"/>
      <c r="BQ121" s="852" t="s">
        <v>452</v>
      </c>
      <c r="BR121" s="853"/>
      <c r="BS121" s="853"/>
      <c r="BT121" s="853"/>
      <c r="BU121" s="853"/>
      <c r="BV121" s="853" t="s">
        <v>452</v>
      </c>
      <c r="BW121" s="853"/>
      <c r="BX121" s="853"/>
      <c r="BY121" s="853"/>
      <c r="BZ121" s="853"/>
      <c r="CA121" s="853" t="s">
        <v>131</v>
      </c>
      <c r="CB121" s="853"/>
      <c r="CC121" s="853"/>
      <c r="CD121" s="853"/>
      <c r="CE121" s="853"/>
      <c r="CF121" s="911" t="s">
        <v>441</v>
      </c>
      <c r="CG121" s="912"/>
      <c r="CH121" s="912"/>
      <c r="CI121" s="912"/>
      <c r="CJ121" s="912"/>
      <c r="CK121" s="905"/>
      <c r="CL121" s="891"/>
      <c r="CM121" s="891"/>
      <c r="CN121" s="891"/>
      <c r="CO121" s="892"/>
      <c r="CP121" s="871" t="s">
        <v>479</v>
      </c>
      <c r="CQ121" s="872"/>
      <c r="CR121" s="872"/>
      <c r="CS121" s="872"/>
      <c r="CT121" s="872"/>
      <c r="CU121" s="872"/>
      <c r="CV121" s="872"/>
      <c r="CW121" s="872"/>
      <c r="CX121" s="872"/>
      <c r="CY121" s="872"/>
      <c r="CZ121" s="872"/>
      <c r="DA121" s="872"/>
      <c r="DB121" s="872"/>
      <c r="DC121" s="872"/>
      <c r="DD121" s="872"/>
      <c r="DE121" s="872"/>
      <c r="DF121" s="873"/>
      <c r="DG121" s="852">
        <v>140634</v>
      </c>
      <c r="DH121" s="853"/>
      <c r="DI121" s="853"/>
      <c r="DJ121" s="853"/>
      <c r="DK121" s="853"/>
      <c r="DL121" s="853">
        <v>129984</v>
      </c>
      <c r="DM121" s="853"/>
      <c r="DN121" s="853"/>
      <c r="DO121" s="853"/>
      <c r="DP121" s="853"/>
      <c r="DQ121" s="853">
        <v>117476</v>
      </c>
      <c r="DR121" s="853"/>
      <c r="DS121" s="853"/>
      <c r="DT121" s="853"/>
      <c r="DU121" s="853"/>
      <c r="DV121" s="830">
        <v>7.1</v>
      </c>
      <c r="DW121" s="830"/>
      <c r="DX121" s="830"/>
      <c r="DY121" s="830"/>
      <c r="DZ121" s="831"/>
    </row>
    <row r="122" spans="1:130" s="230" customFormat="1" ht="26.25" customHeight="1" x14ac:dyDescent="0.15">
      <c r="A122" s="856"/>
      <c r="B122" s="857"/>
      <c r="C122" s="851" t="s">
        <v>458</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452</v>
      </c>
      <c r="AB122" s="816"/>
      <c r="AC122" s="816"/>
      <c r="AD122" s="816"/>
      <c r="AE122" s="817"/>
      <c r="AF122" s="818" t="s">
        <v>131</v>
      </c>
      <c r="AG122" s="816"/>
      <c r="AH122" s="816"/>
      <c r="AI122" s="816"/>
      <c r="AJ122" s="817"/>
      <c r="AK122" s="818" t="s">
        <v>452</v>
      </c>
      <c r="AL122" s="816"/>
      <c r="AM122" s="816"/>
      <c r="AN122" s="816"/>
      <c r="AO122" s="817"/>
      <c r="AP122" s="860" t="s">
        <v>441</v>
      </c>
      <c r="AQ122" s="861"/>
      <c r="AR122" s="861"/>
      <c r="AS122" s="861"/>
      <c r="AT122" s="862"/>
      <c r="AU122" s="919"/>
      <c r="AV122" s="920"/>
      <c r="AW122" s="920"/>
      <c r="AX122" s="920"/>
      <c r="AY122" s="921"/>
      <c r="AZ122" s="874" t="s">
        <v>480</v>
      </c>
      <c r="BA122" s="875"/>
      <c r="BB122" s="875"/>
      <c r="BC122" s="875"/>
      <c r="BD122" s="875"/>
      <c r="BE122" s="875"/>
      <c r="BF122" s="875"/>
      <c r="BG122" s="875"/>
      <c r="BH122" s="875"/>
      <c r="BI122" s="875"/>
      <c r="BJ122" s="875"/>
      <c r="BK122" s="875"/>
      <c r="BL122" s="875"/>
      <c r="BM122" s="875"/>
      <c r="BN122" s="875"/>
      <c r="BO122" s="875"/>
      <c r="BP122" s="876"/>
      <c r="BQ122" s="915">
        <v>3439392</v>
      </c>
      <c r="BR122" s="881"/>
      <c r="BS122" s="881"/>
      <c r="BT122" s="881"/>
      <c r="BU122" s="881"/>
      <c r="BV122" s="881">
        <v>3252720</v>
      </c>
      <c r="BW122" s="881"/>
      <c r="BX122" s="881"/>
      <c r="BY122" s="881"/>
      <c r="BZ122" s="881"/>
      <c r="CA122" s="881">
        <v>3186432</v>
      </c>
      <c r="CB122" s="881"/>
      <c r="CC122" s="881"/>
      <c r="CD122" s="881"/>
      <c r="CE122" s="881"/>
      <c r="CF122" s="882">
        <v>193.2</v>
      </c>
      <c r="CG122" s="883"/>
      <c r="CH122" s="883"/>
      <c r="CI122" s="883"/>
      <c r="CJ122" s="883"/>
      <c r="CK122" s="905"/>
      <c r="CL122" s="891"/>
      <c r="CM122" s="891"/>
      <c r="CN122" s="891"/>
      <c r="CO122" s="892"/>
      <c r="CP122" s="871" t="s">
        <v>481</v>
      </c>
      <c r="CQ122" s="872"/>
      <c r="CR122" s="872"/>
      <c r="CS122" s="872"/>
      <c r="CT122" s="872"/>
      <c r="CU122" s="872"/>
      <c r="CV122" s="872"/>
      <c r="CW122" s="872"/>
      <c r="CX122" s="872"/>
      <c r="CY122" s="872"/>
      <c r="CZ122" s="872"/>
      <c r="DA122" s="872"/>
      <c r="DB122" s="872"/>
      <c r="DC122" s="872"/>
      <c r="DD122" s="872"/>
      <c r="DE122" s="872"/>
      <c r="DF122" s="873"/>
      <c r="DG122" s="852">
        <v>32750</v>
      </c>
      <c r="DH122" s="853"/>
      <c r="DI122" s="853"/>
      <c r="DJ122" s="853"/>
      <c r="DK122" s="853"/>
      <c r="DL122" s="853">
        <v>67739</v>
      </c>
      <c r="DM122" s="853"/>
      <c r="DN122" s="853"/>
      <c r="DO122" s="853"/>
      <c r="DP122" s="853"/>
      <c r="DQ122" s="853">
        <v>74130</v>
      </c>
      <c r="DR122" s="853"/>
      <c r="DS122" s="853"/>
      <c r="DT122" s="853"/>
      <c r="DU122" s="853"/>
      <c r="DV122" s="830">
        <v>4.5</v>
      </c>
      <c r="DW122" s="830"/>
      <c r="DX122" s="830"/>
      <c r="DY122" s="830"/>
      <c r="DZ122" s="831"/>
    </row>
    <row r="123" spans="1:130" s="230" customFormat="1" ht="26.25" customHeight="1" x14ac:dyDescent="0.15">
      <c r="A123" s="856"/>
      <c r="B123" s="857"/>
      <c r="C123" s="851" t="s">
        <v>464</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441</v>
      </c>
      <c r="AB123" s="816"/>
      <c r="AC123" s="816"/>
      <c r="AD123" s="816"/>
      <c r="AE123" s="817"/>
      <c r="AF123" s="818" t="s">
        <v>482</v>
      </c>
      <c r="AG123" s="816"/>
      <c r="AH123" s="816"/>
      <c r="AI123" s="816"/>
      <c r="AJ123" s="817"/>
      <c r="AK123" s="818" t="s">
        <v>441</v>
      </c>
      <c r="AL123" s="816"/>
      <c r="AM123" s="816"/>
      <c r="AN123" s="816"/>
      <c r="AO123" s="817"/>
      <c r="AP123" s="860" t="s">
        <v>131</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483</v>
      </c>
      <c r="BP123" s="914"/>
      <c r="BQ123" s="868">
        <v>6771136</v>
      </c>
      <c r="BR123" s="869"/>
      <c r="BS123" s="869"/>
      <c r="BT123" s="869"/>
      <c r="BU123" s="869"/>
      <c r="BV123" s="869">
        <v>7119155</v>
      </c>
      <c r="BW123" s="869"/>
      <c r="BX123" s="869"/>
      <c r="BY123" s="869"/>
      <c r="BZ123" s="869"/>
      <c r="CA123" s="869">
        <v>7773239</v>
      </c>
      <c r="CB123" s="869"/>
      <c r="CC123" s="869"/>
      <c r="CD123" s="869"/>
      <c r="CE123" s="869"/>
      <c r="CF123" s="784"/>
      <c r="CG123" s="785"/>
      <c r="CH123" s="785"/>
      <c r="CI123" s="785"/>
      <c r="CJ123" s="870"/>
      <c r="CK123" s="905"/>
      <c r="CL123" s="891"/>
      <c r="CM123" s="891"/>
      <c r="CN123" s="891"/>
      <c r="CO123" s="892"/>
      <c r="CP123" s="871" t="s">
        <v>484</v>
      </c>
      <c r="CQ123" s="872"/>
      <c r="CR123" s="872"/>
      <c r="CS123" s="872"/>
      <c r="CT123" s="872"/>
      <c r="CU123" s="872"/>
      <c r="CV123" s="872"/>
      <c r="CW123" s="872"/>
      <c r="CX123" s="872"/>
      <c r="CY123" s="872"/>
      <c r="CZ123" s="872"/>
      <c r="DA123" s="872"/>
      <c r="DB123" s="872"/>
      <c r="DC123" s="872"/>
      <c r="DD123" s="872"/>
      <c r="DE123" s="872"/>
      <c r="DF123" s="873"/>
      <c r="DG123" s="815">
        <v>26847</v>
      </c>
      <c r="DH123" s="816"/>
      <c r="DI123" s="816"/>
      <c r="DJ123" s="816"/>
      <c r="DK123" s="817"/>
      <c r="DL123" s="818">
        <v>25032</v>
      </c>
      <c r="DM123" s="816"/>
      <c r="DN123" s="816"/>
      <c r="DO123" s="816"/>
      <c r="DP123" s="817"/>
      <c r="DQ123" s="818">
        <v>23106</v>
      </c>
      <c r="DR123" s="816"/>
      <c r="DS123" s="816"/>
      <c r="DT123" s="816"/>
      <c r="DU123" s="817"/>
      <c r="DV123" s="860">
        <v>1.4</v>
      </c>
      <c r="DW123" s="861"/>
      <c r="DX123" s="861"/>
      <c r="DY123" s="861"/>
      <c r="DZ123" s="862"/>
    </row>
    <row r="124" spans="1:130" s="230" customFormat="1" ht="26.25" customHeight="1" thickBot="1" x14ac:dyDescent="0.2">
      <c r="A124" s="856"/>
      <c r="B124" s="857"/>
      <c r="C124" s="851" t="s">
        <v>468</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131</v>
      </c>
      <c r="AB124" s="816"/>
      <c r="AC124" s="816"/>
      <c r="AD124" s="816"/>
      <c r="AE124" s="817"/>
      <c r="AF124" s="818" t="s">
        <v>441</v>
      </c>
      <c r="AG124" s="816"/>
      <c r="AH124" s="816"/>
      <c r="AI124" s="816"/>
      <c r="AJ124" s="817"/>
      <c r="AK124" s="818" t="s">
        <v>442</v>
      </c>
      <c r="AL124" s="816"/>
      <c r="AM124" s="816"/>
      <c r="AN124" s="816"/>
      <c r="AO124" s="817"/>
      <c r="AP124" s="860" t="s">
        <v>441</v>
      </c>
      <c r="AQ124" s="861"/>
      <c r="AR124" s="861"/>
      <c r="AS124" s="861"/>
      <c r="AT124" s="862"/>
      <c r="AU124" s="863" t="s">
        <v>485</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441</v>
      </c>
      <c r="BR124" s="867"/>
      <c r="BS124" s="867"/>
      <c r="BT124" s="867"/>
      <c r="BU124" s="867"/>
      <c r="BV124" s="867" t="s">
        <v>442</v>
      </c>
      <c r="BW124" s="867"/>
      <c r="BX124" s="867"/>
      <c r="BY124" s="867"/>
      <c r="BZ124" s="867"/>
      <c r="CA124" s="867" t="s">
        <v>131</v>
      </c>
      <c r="CB124" s="867"/>
      <c r="CC124" s="867"/>
      <c r="CD124" s="867"/>
      <c r="CE124" s="867"/>
      <c r="CF124" s="762"/>
      <c r="CG124" s="763"/>
      <c r="CH124" s="763"/>
      <c r="CI124" s="763"/>
      <c r="CJ124" s="898"/>
      <c r="CK124" s="906"/>
      <c r="CL124" s="906"/>
      <c r="CM124" s="906"/>
      <c r="CN124" s="906"/>
      <c r="CO124" s="907"/>
      <c r="CP124" s="871" t="s">
        <v>486</v>
      </c>
      <c r="CQ124" s="872"/>
      <c r="CR124" s="872"/>
      <c r="CS124" s="872"/>
      <c r="CT124" s="872"/>
      <c r="CU124" s="872"/>
      <c r="CV124" s="872"/>
      <c r="CW124" s="872"/>
      <c r="CX124" s="872"/>
      <c r="CY124" s="872"/>
      <c r="CZ124" s="872"/>
      <c r="DA124" s="872"/>
      <c r="DB124" s="872"/>
      <c r="DC124" s="872"/>
      <c r="DD124" s="872"/>
      <c r="DE124" s="872"/>
      <c r="DF124" s="873"/>
      <c r="DG124" s="799" t="s">
        <v>482</v>
      </c>
      <c r="DH124" s="800"/>
      <c r="DI124" s="800"/>
      <c r="DJ124" s="800"/>
      <c r="DK124" s="801"/>
      <c r="DL124" s="802" t="s">
        <v>482</v>
      </c>
      <c r="DM124" s="800"/>
      <c r="DN124" s="800"/>
      <c r="DO124" s="800"/>
      <c r="DP124" s="801"/>
      <c r="DQ124" s="802" t="s">
        <v>482</v>
      </c>
      <c r="DR124" s="800"/>
      <c r="DS124" s="800"/>
      <c r="DT124" s="800"/>
      <c r="DU124" s="801"/>
      <c r="DV124" s="884" t="s">
        <v>449</v>
      </c>
      <c r="DW124" s="885"/>
      <c r="DX124" s="885"/>
      <c r="DY124" s="885"/>
      <c r="DZ124" s="886"/>
    </row>
    <row r="125" spans="1:130" s="230" customFormat="1" ht="26.25" customHeight="1" x14ac:dyDescent="0.15">
      <c r="A125" s="856"/>
      <c r="B125" s="857"/>
      <c r="C125" s="851" t="s">
        <v>470</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441</v>
      </c>
      <c r="AB125" s="816"/>
      <c r="AC125" s="816"/>
      <c r="AD125" s="816"/>
      <c r="AE125" s="817"/>
      <c r="AF125" s="818" t="s">
        <v>441</v>
      </c>
      <c r="AG125" s="816"/>
      <c r="AH125" s="816"/>
      <c r="AI125" s="816"/>
      <c r="AJ125" s="817"/>
      <c r="AK125" s="818" t="s">
        <v>131</v>
      </c>
      <c r="AL125" s="816"/>
      <c r="AM125" s="816"/>
      <c r="AN125" s="816"/>
      <c r="AO125" s="817"/>
      <c r="AP125" s="860" t="s">
        <v>131</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487</v>
      </c>
      <c r="CL125" s="888"/>
      <c r="CM125" s="888"/>
      <c r="CN125" s="888"/>
      <c r="CO125" s="889"/>
      <c r="CP125" s="896" t="s">
        <v>488</v>
      </c>
      <c r="CQ125" s="844"/>
      <c r="CR125" s="844"/>
      <c r="CS125" s="844"/>
      <c r="CT125" s="844"/>
      <c r="CU125" s="844"/>
      <c r="CV125" s="844"/>
      <c r="CW125" s="844"/>
      <c r="CX125" s="844"/>
      <c r="CY125" s="844"/>
      <c r="CZ125" s="844"/>
      <c r="DA125" s="844"/>
      <c r="DB125" s="844"/>
      <c r="DC125" s="844"/>
      <c r="DD125" s="844"/>
      <c r="DE125" s="844"/>
      <c r="DF125" s="845"/>
      <c r="DG125" s="897" t="s">
        <v>449</v>
      </c>
      <c r="DH125" s="878"/>
      <c r="DI125" s="878"/>
      <c r="DJ125" s="878"/>
      <c r="DK125" s="878"/>
      <c r="DL125" s="878" t="s">
        <v>131</v>
      </c>
      <c r="DM125" s="878"/>
      <c r="DN125" s="878"/>
      <c r="DO125" s="878"/>
      <c r="DP125" s="878"/>
      <c r="DQ125" s="878" t="s">
        <v>452</v>
      </c>
      <c r="DR125" s="878"/>
      <c r="DS125" s="878"/>
      <c r="DT125" s="878"/>
      <c r="DU125" s="878"/>
      <c r="DV125" s="879" t="s">
        <v>441</v>
      </c>
      <c r="DW125" s="879"/>
      <c r="DX125" s="879"/>
      <c r="DY125" s="879"/>
      <c r="DZ125" s="880"/>
    </row>
    <row r="126" spans="1:130" s="230" customFormat="1" ht="26.25" customHeight="1" thickBot="1" x14ac:dyDescent="0.2">
      <c r="A126" s="856"/>
      <c r="B126" s="857"/>
      <c r="C126" s="851" t="s">
        <v>472</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64</v>
      </c>
      <c r="AB126" s="816"/>
      <c r="AC126" s="816"/>
      <c r="AD126" s="816"/>
      <c r="AE126" s="817"/>
      <c r="AF126" s="818">
        <v>305</v>
      </c>
      <c r="AG126" s="816"/>
      <c r="AH126" s="816"/>
      <c r="AI126" s="816"/>
      <c r="AJ126" s="817"/>
      <c r="AK126" s="818">
        <v>881</v>
      </c>
      <c r="AL126" s="816"/>
      <c r="AM126" s="816"/>
      <c r="AN126" s="816"/>
      <c r="AO126" s="817"/>
      <c r="AP126" s="860">
        <v>0.1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489</v>
      </c>
      <c r="CQ126" s="788"/>
      <c r="CR126" s="788"/>
      <c r="CS126" s="788"/>
      <c r="CT126" s="788"/>
      <c r="CU126" s="788"/>
      <c r="CV126" s="788"/>
      <c r="CW126" s="788"/>
      <c r="CX126" s="788"/>
      <c r="CY126" s="788"/>
      <c r="CZ126" s="788"/>
      <c r="DA126" s="788"/>
      <c r="DB126" s="788"/>
      <c r="DC126" s="788"/>
      <c r="DD126" s="788"/>
      <c r="DE126" s="788"/>
      <c r="DF126" s="789"/>
      <c r="DG126" s="852" t="s">
        <v>449</v>
      </c>
      <c r="DH126" s="853"/>
      <c r="DI126" s="853"/>
      <c r="DJ126" s="853"/>
      <c r="DK126" s="853"/>
      <c r="DL126" s="853" t="s">
        <v>449</v>
      </c>
      <c r="DM126" s="853"/>
      <c r="DN126" s="853"/>
      <c r="DO126" s="853"/>
      <c r="DP126" s="853"/>
      <c r="DQ126" s="853" t="s">
        <v>131</v>
      </c>
      <c r="DR126" s="853"/>
      <c r="DS126" s="853"/>
      <c r="DT126" s="853"/>
      <c r="DU126" s="853"/>
      <c r="DV126" s="830" t="s">
        <v>449</v>
      </c>
      <c r="DW126" s="830"/>
      <c r="DX126" s="830"/>
      <c r="DY126" s="830"/>
      <c r="DZ126" s="831"/>
    </row>
    <row r="127" spans="1:130" s="230" customFormat="1" ht="26.25" customHeight="1" x14ac:dyDescent="0.15">
      <c r="A127" s="858"/>
      <c r="B127" s="859"/>
      <c r="C127" s="874" t="s">
        <v>490</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449</v>
      </c>
      <c r="AB127" s="816"/>
      <c r="AC127" s="816"/>
      <c r="AD127" s="816"/>
      <c r="AE127" s="817"/>
      <c r="AF127" s="818" t="s">
        <v>441</v>
      </c>
      <c r="AG127" s="816"/>
      <c r="AH127" s="816"/>
      <c r="AI127" s="816"/>
      <c r="AJ127" s="817"/>
      <c r="AK127" s="818" t="s">
        <v>131</v>
      </c>
      <c r="AL127" s="816"/>
      <c r="AM127" s="816"/>
      <c r="AN127" s="816"/>
      <c r="AO127" s="817"/>
      <c r="AP127" s="860" t="s">
        <v>449</v>
      </c>
      <c r="AQ127" s="861"/>
      <c r="AR127" s="861"/>
      <c r="AS127" s="861"/>
      <c r="AT127" s="862"/>
      <c r="AU127" s="232"/>
      <c r="AV127" s="232"/>
      <c r="AW127" s="232"/>
      <c r="AX127" s="877" t="s">
        <v>491</v>
      </c>
      <c r="AY127" s="848"/>
      <c r="AZ127" s="848"/>
      <c r="BA127" s="848"/>
      <c r="BB127" s="848"/>
      <c r="BC127" s="848"/>
      <c r="BD127" s="848"/>
      <c r="BE127" s="849"/>
      <c r="BF127" s="847" t="s">
        <v>492</v>
      </c>
      <c r="BG127" s="848"/>
      <c r="BH127" s="848"/>
      <c r="BI127" s="848"/>
      <c r="BJ127" s="848"/>
      <c r="BK127" s="848"/>
      <c r="BL127" s="849"/>
      <c r="BM127" s="847" t="s">
        <v>493</v>
      </c>
      <c r="BN127" s="848"/>
      <c r="BO127" s="848"/>
      <c r="BP127" s="848"/>
      <c r="BQ127" s="848"/>
      <c r="BR127" s="848"/>
      <c r="BS127" s="849"/>
      <c r="BT127" s="847" t="s">
        <v>494</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495</v>
      </c>
      <c r="CQ127" s="788"/>
      <c r="CR127" s="788"/>
      <c r="CS127" s="788"/>
      <c r="CT127" s="788"/>
      <c r="CU127" s="788"/>
      <c r="CV127" s="788"/>
      <c r="CW127" s="788"/>
      <c r="CX127" s="788"/>
      <c r="CY127" s="788"/>
      <c r="CZ127" s="788"/>
      <c r="DA127" s="788"/>
      <c r="DB127" s="788"/>
      <c r="DC127" s="788"/>
      <c r="DD127" s="788"/>
      <c r="DE127" s="788"/>
      <c r="DF127" s="789"/>
      <c r="DG127" s="852" t="s">
        <v>452</v>
      </c>
      <c r="DH127" s="853"/>
      <c r="DI127" s="853"/>
      <c r="DJ127" s="853"/>
      <c r="DK127" s="853"/>
      <c r="DL127" s="853" t="s">
        <v>482</v>
      </c>
      <c r="DM127" s="853"/>
      <c r="DN127" s="853"/>
      <c r="DO127" s="853"/>
      <c r="DP127" s="853"/>
      <c r="DQ127" s="853" t="s">
        <v>131</v>
      </c>
      <c r="DR127" s="853"/>
      <c r="DS127" s="853"/>
      <c r="DT127" s="853"/>
      <c r="DU127" s="853"/>
      <c r="DV127" s="830" t="s">
        <v>452</v>
      </c>
      <c r="DW127" s="830"/>
      <c r="DX127" s="830"/>
      <c r="DY127" s="830"/>
      <c r="DZ127" s="831"/>
    </row>
    <row r="128" spans="1:130" s="230" customFormat="1" ht="26.25" customHeight="1" thickBot="1" x14ac:dyDescent="0.2">
      <c r="A128" s="832" t="s">
        <v>496</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497</v>
      </c>
      <c r="X128" s="834"/>
      <c r="Y128" s="834"/>
      <c r="Z128" s="835"/>
      <c r="AA128" s="836" t="s">
        <v>452</v>
      </c>
      <c r="AB128" s="837"/>
      <c r="AC128" s="837"/>
      <c r="AD128" s="837"/>
      <c r="AE128" s="838"/>
      <c r="AF128" s="839" t="s">
        <v>441</v>
      </c>
      <c r="AG128" s="837"/>
      <c r="AH128" s="837"/>
      <c r="AI128" s="837"/>
      <c r="AJ128" s="838"/>
      <c r="AK128" s="839" t="s">
        <v>449</v>
      </c>
      <c r="AL128" s="837"/>
      <c r="AM128" s="837"/>
      <c r="AN128" s="837"/>
      <c r="AO128" s="838"/>
      <c r="AP128" s="840"/>
      <c r="AQ128" s="841"/>
      <c r="AR128" s="841"/>
      <c r="AS128" s="841"/>
      <c r="AT128" s="842"/>
      <c r="AU128" s="232"/>
      <c r="AV128" s="232"/>
      <c r="AW128" s="232"/>
      <c r="AX128" s="843" t="s">
        <v>498</v>
      </c>
      <c r="AY128" s="844"/>
      <c r="AZ128" s="844"/>
      <c r="BA128" s="844"/>
      <c r="BB128" s="844"/>
      <c r="BC128" s="844"/>
      <c r="BD128" s="844"/>
      <c r="BE128" s="845"/>
      <c r="BF128" s="822" t="s">
        <v>441</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499</v>
      </c>
      <c r="CQ128" s="766"/>
      <c r="CR128" s="766"/>
      <c r="CS128" s="766"/>
      <c r="CT128" s="766"/>
      <c r="CU128" s="766"/>
      <c r="CV128" s="766"/>
      <c r="CW128" s="766"/>
      <c r="CX128" s="766"/>
      <c r="CY128" s="766"/>
      <c r="CZ128" s="766"/>
      <c r="DA128" s="766"/>
      <c r="DB128" s="766"/>
      <c r="DC128" s="766"/>
      <c r="DD128" s="766"/>
      <c r="DE128" s="766"/>
      <c r="DF128" s="767"/>
      <c r="DG128" s="826" t="s">
        <v>131</v>
      </c>
      <c r="DH128" s="827"/>
      <c r="DI128" s="827"/>
      <c r="DJ128" s="827"/>
      <c r="DK128" s="827"/>
      <c r="DL128" s="827" t="s">
        <v>482</v>
      </c>
      <c r="DM128" s="827"/>
      <c r="DN128" s="827"/>
      <c r="DO128" s="827"/>
      <c r="DP128" s="827"/>
      <c r="DQ128" s="827" t="s">
        <v>482</v>
      </c>
      <c r="DR128" s="827"/>
      <c r="DS128" s="827"/>
      <c r="DT128" s="827"/>
      <c r="DU128" s="827"/>
      <c r="DV128" s="828" t="s">
        <v>482</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500</v>
      </c>
      <c r="X129" s="813"/>
      <c r="Y129" s="813"/>
      <c r="Z129" s="814"/>
      <c r="AA129" s="815">
        <v>1853979</v>
      </c>
      <c r="AB129" s="816"/>
      <c r="AC129" s="816"/>
      <c r="AD129" s="816"/>
      <c r="AE129" s="817"/>
      <c r="AF129" s="818">
        <v>2000045</v>
      </c>
      <c r="AG129" s="816"/>
      <c r="AH129" s="816"/>
      <c r="AI129" s="816"/>
      <c r="AJ129" s="817"/>
      <c r="AK129" s="818">
        <v>1977635</v>
      </c>
      <c r="AL129" s="816"/>
      <c r="AM129" s="816"/>
      <c r="AN129" s="816"/>
      <c r="AO129" s="817"/>
      <c r="AP129" s="819"/>
      <c r="AQ129" s="820"/>
      <c r="AR129" s="820"/>
      <c r="AS129" s="820"/>
      <c r="AT129" s="821"/>
      <c r="AU129" s="233"/>
      <c r="AV129" s="233"/>
      <c r="AW129" s="233"/>
      <c r="AX129" s="787" t="s">
        <v>501</v>
      </c>
      <c r="AY129" s="788"/>
      <c r="AZ129" s="788"/>
      <c r="BA129" s="788"/>
      <c r="BB129" s="788"/>
      <c r="BC129" s="788"/>
      <c r="BD129" s="788"/>
      <c r="BE129" s="789"/>
      <c r="BF129" s="806" t="s">
        <v>131</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502</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503</v>
      </c>
      <c r="X130" s="813"/>
      <c r="Y130" s="813"/>
      <c r="Z130" s="814"/>
      <c r="AA130" s="815">
        <v>311656</v>
      </c>
      <c r="AB130" s="816"/>
      <c r="AC130" s="816"/>
      <c r="AD130" s="816"/>
      <c r="AE130" s="817"/>
      <c r="AF130" s="818">
        <v>316277</v>
      </c>
      <c r="AG130" s="816"/>
      <c r="AH130" s="816"/>
      <c r="AI130" s="816"/>
      <c r="AJ130" s="817"/>
      <c r="AK130" s="818">
        <v>328248</v>
      </c>
      <c r="AL130" s="816"/>
      <c r="AM130" s="816"/>
      <c r="AN130" s="816"/>
      <c r="AO130" s="817"/>
      <c r="AP130" s="819"/>
      <c r="AQ130" s="820"/>
      <c r="AR130" s="820"/>
      <c r="AS130" s="820"/>
      <c r="AT130" s="821"/>
      <c r="AU130" s="233"/>
      <c r="AV130" s="233"/>
      <c r="AW130" s="233"/>
      <c r="AX130" s="787" t="s">
        <v>504</v>
      </c>
      <c r="AY130" s="788"/>
      <c r="AZ130" s="788"/>
      <c r="BA130" s="788"/>
      <c r="BB130" s="788"/>
      <c r="BC130" s="788"/>
      <c r="BD130" s="788"/>
      <c r="BE130" s="789"/>
      <c r="BF130" s="790">
        <v>11</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505</v>
      </c>
      <c r="X131" s="797"/>
      <c r="Y131" s="797"/>
      <c r="Z131" s="798"/>
      <c r="AA131" s="799">
        <v>1542323</v>
      </c>
      <c r="AB131" s="800"/>
      <c r="AC131" s="800"/>
      <c r="AD131" s="800"/>
      <c r="AE131" s="801"/>
      <c r="AF131" s="802">
        <v>1683768</v>
      </c>
      <c r="AG131" s="800"/>
      <c r="AH131" s="800"/>
      <c r="AI131" s="800"/>
      <c r="AJ131" s="801"/>
      <c r="AK131" s="802">
        <v>1649387</v>
      </c>
      <c r="AL131" s="800"/>
      <c r="AM131" s="800"/>
      <c r="AN131" s="800"/>
      <c r="AO131" s="801"/>
      <c r="AP131" s="803"/>
      <c r="AQ131" s="804"/>
      <c r="AR131" s="804"/>
      <c r="AS131" s="804"/>
      <c r="AT131" s="805"/>
      <c r="AU131" s="233"/>
      <c r="AV131" s="233"/>
      <c r="AW131" s="233"/>
      <c r="AX131" s="765" t="s">
        <v>506</v>
      </c>
      <c r="AY131" s="766"/>
      <c r="AZ131" s="766"/>
      <c r="BA131" s="766"/>
      <c r="BB131" s="766"/>
      <c r="BC131" s="766"/>
      <c r="BD131" s="766"/>
      <c r="BE131" s="767"/>
      <c r="BF131" s="768" t="s">
        <v>232</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507</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508</v>
      </c>
      <c r="W132" s="778"/>
      <c r="X132" s="778"/>
      <c r="Y132" s="778"/>
      <c r="Z132" s="779"/>
      <c r="AA132" s="780">
        <v>11.25049682</v>
      </c>
      <c r="AB132" s="781"/>
      <c r="AC132" s="781"/>
      <c r="AD132" s="781"/>
      <c r="AE132" s="782"/>
      <c r="AF132" s="783">
        <v>11.30304175</v>
      </c>
      <c r="AG132" s="781"/>
      <c r="AH132" s="781"/>
      <c r="AI132" s="781"/>
      <c r="AJ132" s="782"/>
      <c r="AK132" s="783">
        <v>10.716041779999999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509</v>
      </c>
      <c r="W133" s="757"/>
      <c r="X133" s="757"/>
      <c r="Y133" s="757"/>
      <c r="Z133" s="758"/>
      <c r="AA133" s="759">
        <v>9.6999999999999993</v>
      </c>
      <c r="AB133" s="760"/>
      <c r="AC133" s="760"/>
      <c r="AD133" s="760"/>
      <c r="AE133" s="761"/>
      <c r="AF133" s="759">
        <v>11.4</v>
      </c>
      <c r="AG133" s="760"/>
      <c r="AH133" s="760"/>
      <c r="AI133" s="760"/>
      <c r="AJ133" s="761"/>
      <c r="AK133" s="759">
        <v>11</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eVgPp/4LlgnErrrFUGhIDR0Pzgz1yVcBHRQS3FfgLkMrMMJabEmqPSWaPm7plAqnnBWtYxp3owlcOE4gVzKjA==" saltValue="AG4daH9zil4n/4dliJ6F5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2"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q0J4Q/lNXYTjndj876bpcSky3pILXlf4fdHmujBhrIE2cABDULNwu6mlPAJezPCZf7UlBikqZ2d/IbNxNlv3A==" saltValue="KAe/pao3H7VGl/wOibwl6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48"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b0holos70KLpq6SbVWBof3v67anfge2Qrd5gBqhMn6PHgnJnWL/vMoRpk23wftKs/7cgx4ulGkDizzGsJjCfA==" saltValue="OWFvBfnj4sac3oGQytvwP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513</v>
      </c>
      <c r="AP7" s="272"/>
      <c r="AQ7" s="273" t="s">
        <v>514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515</v>
      </c>
      <c r="AQ8" s="279" t="s">
        <v>516</v>
      </c>
      <c r="AR8" s="280" t="s">
        <v>517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518</v>
      </c>
      <c r="AL9" s="1167"/>
      <c r="AM9" s="1167"/>
      <c r="AN9" s="1168"/>
      <c r="AO9" s="281">
        <v>534866</v>
      </c>
      <c r="AP9" s="281">
        <v>262833</v>
      </c>
      <c r="AQ9" s="282">
        <v>239803</v>
      </c>
      <c r="AR9" s="283">
        <v>9.6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519</v>
      </c>
      <c r="AL10" s="1167"/>
      <c r="AM10" s="1167"/>
      <c r="AN10" s="1168"/>
      <c r="AO10" s="284">
        <v>57656</v>
      </c>
      <c r="AP10" s="284">
        <v>28332</v>
      </c>
      <c r="AQ10" s="285">
        <v>35073</v>
      </c>
      <c r="AR10" s="286">
        <v>-19.2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520</v>
      </c>
      <c r="AL11" s="1167"/>
      <c r="AM11" s="1167"/>
      <c r="AN11" s="1168"/>
      <c r="AO11" s="284" t="s">
        <v>521</v>
      </c>
      <c r="AP11" s="284" t="s">
        <v>521</v>
      </c>
      <c r="AQ11" s="285">
        <v>3640</v>
      </c>
      <c r="AR11" s="286" t="s">
        <v>521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522</v>
      </c>
      <c r="AL12" s="1167"/>
      <c r="AM12" s="1167"/>
      <c r="AN12" s="1168"/>
      <c r="AO12" s="284" t="s">
        <v>521</v>
      </c>
      <c r="AP12" s="284" t="s">
        <v>521</v>
      </c>
      <c r="AQ12" s="285" t="s">
        <v>521</v>
      </c>
      <c r="AR12" s="286" t="s">
        <v>521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523</v>
      </c>
      <c r="AL13" s="1167"/>
      <c r="AM13" s="1167"/>
      <c r="AN13" s="1168"/>
      <c r="AO13" s="284">
        <v>11845</v>
      </c>
      <c r="AP13" s="284">
        <v>5821</v>
      </c>
      <c r="AQ13" s="285">
        <v>11407</v>
      </c>
      <c r="AR13" s="286">
        <v>-49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524</v>
      </c>
      <c r="AL14" s="1167"/>
      <c r="AM14" s="1167"/>
      <c r="AN14" s="1168"/>
      <c r="AO14" s="284">
        <v>19984</v>
      </c>
      <c r="AP14" s="284">
        <v>9820</v>
      </c>
      <c r="AQ14" s="285">
        <v>4585</v>
      </c>
      <c r="AR14" s="286">
        <v>114.2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525</v>
      </c>
      <c r="AL15" s="1170"/>
      <c r="AM15" s="1170"/>
      <c r="AN15" s="1171"/>
      <c r="AO15" s="284">
        <v>-35064</v>
      </c>
      <c r="AP15" s="284">
        <v>-17230</v>
      </c>
      <c r="AQ15" s="285">
        <v>-18839</v>
      </c>
      <c r="AR15" s="286">
        <v>-8.5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190</v>
      </c>
      <c r="AL16" s="1170"/>
      <c r="AM16" s="1170"/>
      <c r="AN16" s="1171"/>
      <c r="AO16" s="284">
        <v>589287</v>
      </c>
      <c r="AP16" s="284">
        <v>289576</v>
      </c>
      <c r="AQ16" s="285">
        <v>275669</v>
      </c>
      <c r="AR16" s="286">
        <v>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530</v>
      </c>
      <c r="AL21" s="1173"/>
      <c r="AM21" s="1173"/>
      <c r="AN21" s="1174"/>
      <c r="AO21" s="297">
        <v>26.54</v>
      </c>
      <c r="AP21" s="298">
        <v>23.86</v>
      </c>
      <c r="AQ21" s="299">
        <v>2.68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531</v>
      </c>
      <c r="AL22" s="1173"/>
      <c r="AM22" s="1173"/>
      <c r="AN22" s="1174"/>
      <c r="AO22" s="302">
        <v>94.4</v>
      </c>
      <c r="AP22" s="303">
        <v>95.5</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532</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513</v>
      </c>
      <c r="AP30" s="272"/>
      <c r="AQ30" s="273" t="s">
        <v>514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515</v>
      </c>
      <c r="AQ31" s="279" t="s">
        <v>516</v>
      </c>
      <c r="AR31" s="280" t="s">
        <v>517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535</v>
      </c>
      <c r="AL32" s="1157"/>
      <c r="AM32" s="1157"/>
      <c r="AN32" s="1158"/>
      <c r="AO32" s="312">
        <v>424132</v>
      </c>
      <c r="AP32" s="312">
        <v>208419</v>
      </c>
      <c r="AQ32" s="313">
        <v>162926</v>
      </c>
      <c r="AR32" s="314">
        <v>27.9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536</v>
      </c>
      <c r="AL33" s="1157"/>
      <c r="AM33" s="1157"/>
      <c r="AN33" s="1158"/>
      <c r="AO33" s="312" t="s">
        <v>521</v>
      </c>
      <c r="AP33" s="312" t="s">
        <v>521</v>
      </c>
      <c r="AQ33" s="313" t="s">
        <v>521</v>
      </c>
      <c r="AR33" s="314" t="s">
        <v>521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537</v>
      </c>
      <c r="AL34" s="1157"/>
      <c r="AM34" s="1157"/>
      <c r="AN34" s="1158"/>
      <c r="AO34" s="312" t="s">
        <v>521</v>
      </c>
      <c r="AP34" s="312" t="s">
        <v>521</v>
      </c>
      <c r="AQ34" s="313">
        <v>4</v>
      </c>
      <c r="AR34" s="314" t="s">
        <v>521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538</v>
      </c>
      <c r="AL35" s="1157"/>
      <c r="AM35" s="1157"/>
      <c r="AN35" s="1158"/>
      <c r="AO35" s="312">
        <v>63573</v>
      </c>
      <c r="AP35" s="312">
        <v>31240</v>
      </c>
      <c r="AQ35" s="313">
        <v>33512</v>
      </c>
      <c r="AR35" s="314">
        <v>-6.8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539</v>
      </c>
      <c r="AL36" s="1157"/>
      <c r="AM36" s="1157"/>
      <c r="AN36" s="1158"/>
      <c r="AO36" s="312">
        <v>16411</v>
      </c>
      <c r="AP36" s="312">
        <v>8064</v>
      </c>
      <c r="AQ36" s="313">
        <v>2866</v>
      </c>
      <c r="AR36" s="314">
        <v>181.4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540</v>
      </c>
      <c r="AL37" s="1157"/>
      <c r="AM37" s="1157"/>
      <c r="AN37" s="1158"/>
      <c r="AO37" s="312">
        <v>881</v>
      </c>
      <c r="AP37" s="312">
        <v>433</v>
      </c>
      <c r="AQ37" s="313">
        <v>1429</v>
      </c>
      <c r="AR37" s="314">
        <v>-69.7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541</v>
      </c>
      <c r="AL38" s="1160"/>
      <c r="AM38" s="1160"/>
      <c r="AN38" s="1161"/>
      <c r="AO38" s="315" t="s">
        <v>521</v>
      </c>
      <c r="AP38" s="315" t="s">
        <v>521</v>
      </c>
      <c r="AQ38" s="316">
        <v>30</v>
      </c>
      <c r="AR38" s="304" t="s">
        <v>521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542</v>
      </c>
      <c r="AL39" s="1160"/>
      <c r="AM39" s="1160"/>
      <c r="AN39" s="1161"/>
      <c r="AO39" s="312" t="s">
        <v>521</v>
      </c>
      <c r="AP39" s="312" t="s">
        <v>521</v>
      </c>
      <c r="AQ39" s="313">
        <v>-7390</v>
      </c>
      <c r="AR39" s="314" t="s">
        <v>521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543</v>
      </c>
      <c r="AL40" s="1157"/>
      <c r="AM40" s="1157"/>
      <c r="AN40" s="1158"/>
      <c r="AO40" s="312">
        <v>-328248</v>
      </c>
      <c r="AP40" s="312">
        <v>-161301</v>
      </c>
      <c r="AQ40" s="313">
        <v>-136323</v>
      </c>
      <c r="AR40" s="314">
        <v>18.3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304</v>
      </c>
      <c r="AL41" s="1163"/>
      <c r="AM41" s="1163"/>
      <c r="AN41" s="1164"/>
      <c r="AO41" s="312">
        <v>176749</v>
      </c>
      <c r="AP41" s="312">
        <v>86855</v>
      </c>
      <c r="AQ41" s="313">
        <v>57054</v>
      </c>
      <c r="AR41" s="314">
        <v>52.2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513</v>
      </c>
      <c r="AN49" s="1151" t="s">
        <v>547</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548</v>
      </c>
      <c r="AO50" s="329" t="s">
        <v>549</v>
      </c>
      <c r="AP50" s="330" t="s">
        <v>550</v>
      </c>
      <c r="AQ50" s="331" t="s">
        <v>551</v>
      </c>
      <c r="AR50" s="332" t="s">
        <v>552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670425</v>
      </c>
      <c r="AN51" s="334">
        <v>301857</v>
      </c>
      <c r="AO51" s="335">
        <v>-37</v>
      </c>
      <c r="AP51" s="336">
        <v>271581</v>
      </c>
      <c r="AQ51" s="337">
        <v>-6.7</v>
      </c>
      <c r="AR51" s="338">
        <v>-30.3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308364</v>
      </c>
      <c r="AN52" s="342">
        <v>138840</v>
      </c>
      <c r="AO52" s="343">
        <v>-61.9</v>
      </c>
      <c r="AP52" s="344">
        <v>117844</v>
      </c>
      <c r="AQ52" s="345">
        <v>-1</v>
      </c>
      <c r="AR52" s="346">
        <v>-60.9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953349</v>
      </c>
      <c r="AN53" s="334">
        <v>440143</v>
      </c>
      <c r="AO53" s="335">
        <v>45.8</v>
      </c>
      <c r="AP53" s="336">
        <v>268375</v>
      </c>
      <c r="AQ53" s="337">
        <v>-1.2</v>
      </c>
      <c r="AR53" s="338">
        <v>47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315279</v>
      </c>
      <c r="AN54" s="342">
        <v>145558</v>
      </c>
      <c r="AO54" s="343">
        <v>4.8</v>
      </c>
      <c r="AP54" s="344">
        <v>119602</v>
      </c>
      <c r="AQ54" s="345">
        <v>1.5</v>
      </c>
      <c r="AR54" s="346">
        <v>3.3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573618</v>
      </c>
      <c r="AN55" s="334">
        <v>268674</v>
      </c>
      <c r="AO55" s="335">
        <v>-39</v>
      </c>
      <c r="AP55" s="336">
        <v>301035</v>
      </c>
      <c r="AQ55" s="337">
        <v>12.2</v>
      </c>
      <c r="AR55" s="338">
        <v>-51.2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178102</v>
      </c>
      <c r="AN56" s="342">
        <v>83420</v>
      </c>
      <c r="AO56" s="343">
        <v>-42.7</v>
      </c>
      <c r="AP56" s="344">
        <v>154376</v>
      </c>
      <c r="AQ56" s="345">
        <v>29.1</v>
      </c>
      <c r="AR56" s="346">
        <v>-71.8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293718</v>
      </c>
      <c r="AN57" s="334">
        <v>140670</v>
      </c>
      <c r="AO57" s="335">
        <v>-47.6</v>
      </c>
      <c r="AP57" s="336">
        <v>277467</v>
      </c>
      <c r="AQ57" s="337">
        <v>-7.8</v>
      </c>
      <c r="AR57" s="338">
        <v>-39.799999999999997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130884</v>
      </c>
      <c r="AN58" s="342">
        <v>62684</v>
      </c>
      <c r="AO58" s="343">
        <v>-24.9</v>
      </c>
      <c r="AP58" s="344">
        <v>128378</v>
      </c>
      <c r="AQ58" s="345">
        <v>-16.8</v>
      </c>
      <c r="AR58" s="346">
        <v>-8.1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601965</v>
      </c>
      <c r="AN59" s="334">
        <v>295806</v>
      </c>
      <c r="AO59" s="335">
        <v>110.3</v>
      </c>
      <c r="AP59" s="336">
        <v>282256</v>
      </c>
      <c r="AQ59" s="337">
        <v>1.7</v>
      </c>
      <c r="AR59" s="338">
        <v>108.6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216274</v>
      </c>
      <c r="AN60" s="342">
        <v>106277</v>
      </c>
      <c r="AO60" s="343">
        <v>69.5</v>
      </c>
      <c r="AP60" s="344">
        <v>145453</v>
      </c>
      <c r="AQ60" s="345">
        <v>13.3</v>
      </c>
      <c r="AR60" s="346">
        <v>56.2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618615</v>
      </c>
      <c r="AN61" s="349">
        <v>289430</v>
      </c>
      <c r="AO61" s="350">
        <v>6.5</v>
      </c>
      <c r="AP61" s="351">
        <v>280143</v>
      </c>
      <c r="AQ61" s="352">
        <v>-0.4</v>
      </c>
      <c r="AR61" s="338">
        <v>6.9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229781</v>
      </c>
      <c r="AN62" s="342">
        <v>107356</v>
      </c>
      <c r="AO62" s="343">
        <v>-11</v>
      </c>
      <c r="AP62" s="344">
        <v>133131</v>
      </c>
      <c r="AQ62" s="345">
        <v>5.2</v>
      </c>
      <c r="AR62" s="346">
        <v>-16.2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2j1RyNSf4531dL558LtA7T3pRWVONLxDKM6NVWvLkMw0skaLZGKiS6WpOgnlfDU/yP3quM3ZJtMZ+WiDxDbAQ==" saltValue="wo9mWGxPKT4G3T4K/0a8r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46"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561</v>
      </c>
    </row>
    <row r="121" spans="125:125" ht="13.5" hidden="1" customHeight="1" x14ac:dyDescent="0.15">
      <c r="DU121" s="259"/>
    </row>
  </sheetData>
  <sheetProtection algorithmName="SHA-512" hashValue="pV/IBt9YTTVBtq11Q+NFvBmwlfmEEm3E0g6ccmEay2aTd8VEIlNdLrNQjQhliQ+PjUuHGjKggF4jGUVpjDyxug==" saltValue="njZQDjXptlfkyDHZ6RpJ2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4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562</v>
      </c>
    </row>
  </sheetData>
  <sheetProtection algorithmName="SHA-512" hashValue="EaF4lmVRILcaWuM0DnEDwaM5nHK2LaeVBNv73R6+zO+G4TOrTXnx2iWlfyDtrukKGRT3pEAqfhWBGdlfhigK6A==" saltValue="+lhDp7YiyKZNrQAB02ukj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75" t="s">
        <v>3</v>
      </c>
      <c r="D47" s="1175"/>
      <c r="E47" s="1176"/>
      <c r="F47" s="11">
        <v>48.33</v>
      </c>
      <c r="G47" s="12">
        <v>48.38</v>
      </c>
      <c r="H47" s="12">
        <v>50.07</v>
      </c>
      <c r="I47" s="12">
        <v>46.29</v>
      </c>
      <c r="J47" s="13">
        <v>29.87</v>
      </c>
    </row>
    <row r="48" spans="2:10" ht="57.75" customHeight="1" x14ac:dyDescent="0.15">
      <c r="B48" s="14"/>
      <c r="C48" s="1177" t="s">
        <v>4</v>
      </c>
      <c r="D48" s="1177"/>
      <c r="E48" s="1178"/>
      <c r="F48" s="15">
        <v>16.18</v>
      </c>
      <c r="G48" s="16">
        <v>19.010000000000002</v>
      </c>
      <c r="H48" s="16">
        <v>41.57</v>
      </c>
      <c r="I48" s="16">
        <v>35.25</v>
      </c>
      <c r="J48" s="17">
        <v>27.05</v>
      </c>
    </row>
    <row r="49" spans="2:10" ht="57.75" customHeight="1" thickBot="1" x14ac:dyDescent="0.2">
      <c r="B49" s="18"/>
      <c r="C49" s="1179" t="s">
        <v>5</v>
      </c>
      <c r="D49" s="1179"/>
      <c r="E49" s="1180"/>
      <c r="F49" s="19" t="s">
        <v>568</v>
      </c>
      <c r="G49" s="20">
        <v>3.19</v>
      </c>
      <c r="H49" s="20">
        <v>29.78</v>
      </c>
      <c r="I49" s="20" t="s">
        <v>569</v>
      </c>
      <c r="J49" s="21" t="s">
        <v>570</v>
      </c>
    </row>
    <row r="50" spans="2:10" x14ac:dyDescent="0.15"/>
  </sheetData>
  <sheetProtection algorithmName="SHA-512" hashValue="nmoud6t26EGIuuZnqmn4iZeZ6ygKgXAa//3iiYseYJpIWqSyLISdsd6qtbX0MeQN1qWAGmV0AcJgh1wZZxEGGQ==" saltValue="5e/qRK7A/7CorkCY5Rwb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87" t="s">
        <v>571</v>
      </c>
      <c r="D34" s="1187"/>
      <c r="E34" s="1188"/>
      <c r="F34" s="32">
        <v>16.18</v>
      </c>
      <c r="G34" s="33">
        <v>19.010000000000002</v>
      </c>
      <c r="H34" s="33">
        <v>41.57</v>
      </c>
      <c r="I34" s="33">
        <v>35.25</v>
      </c>
      <c r="J34" s="34">
        <v>27.18</v>
      </c>
      <c r="K34" s="22"/>
      <c r="L34" s="22"/>
      <c r="M34" s="22"/>
      <c r="N34" s="22"/>
      <c r="O34" s="22"/>
      <c r="P34" s="22"/>
    </row>
    <row r="35" spans="1:16" ht="39" customHeight="1" x14ac:dyDescent="0.15">
      <c r="A35" s="22"/>
      <c r="B35" s="35"/>
      <c r="C35" s="1181" t="s">
        <v>572</v>
      </c>
      <c r="D35" s="1182"/>
      <c r="E35" s="1183"/>
      <c r="F35" s="36">
        <v>3.06</v>
      </c>
      <c r="G35" s="37">
        <v>2.87</v>
      </c>
      <c r="H35" s="37">
        <v>1.88</v>
      </c>
      <c r="I35" s="37">
        <v>1.51</v>
      </c>
      <c r="J35" s="38">
        <v>2.3199999999999998</v>
      </c>
      <c r="K35" s="22"/>
      <c r="L35" s="22"/>
      <c r="M35" s="22"/>
      <c r="N35" s="22"/>
      <c r="O35" s="22"/>
      <c r="P35" s="22"/>
    </row>
    <row r="36" spans="1:16" ht="39" customHeight="1" x14ac:dyDescent="0.15">
      <c r="A36" s="22"/>
      <c r="B36" s="35"/>
      <c r="C36" s="1181" t="s">
        <v>573</v>
      </c>
      <c r="D36" s="1182"/>
      <c r="E36" s="1183"/>
      <c r="F36" s="36">
        <v>1.35</v>
      </c>
      <c r="G36" s="37">
        <v>1.7</v>
      </c>
      <c r="H36" s="37">
        <v>1.55</v>
      </c>
      <c r="I36" s="37">
        <v>1.22</v>
      </c>
      <c r="J36" s="38">
        <v>1.81</v>
      </c>
      <c r="K36" s="22"/>
      <c r="L36" s="22"/>
      <c r="M36" s="22"/>
      <c r="N36" s="22"/>
      <c r="O36" s="22"/>
      <c r="P36" s="22"/>
    </row>
    <row r="37" spans="1:16" ht="39" customHeight="1" x14ac:dyDescent="0.15">
      <c r="A37" s="22"/>
      <c r="B37" s="35"/>
      <c r="C37" s="1181" t="s">
        <v>574</v>
      </c>
      <c r="D37" s="1182"/>
      <c r="E37" s="1183"/>
      <c r="F37" s="36">
        <v>0.35</v>
      </c>
      <c r="G37" s="37">
        <v>0.38</v>
      </c>
      <c r="H37" s="37">
        <v>1.5</v>
      </c>
      <c r="I37" s="37">
        <v>0.52</v>
      </c>
      <c r="J37" s="38">
        <v>0.51</v>
      </c>
      <c r="K37" s="22"/>
      <c r="L37" s="22"/>
      <c r="M37" s="22"/>
      <c r="N37" s="22"/>
      <c r="O37" s="22"/>
      <c r="P37" s="22"/>
    </row>
    <row r="38" spans="1:16" ht="39" customHeight="1" x14ac:dyDescent="0.15">
      <c r="A38" s="22"/>
      <c r="B38" s="35"/>
      <c r="C38" s="1181" t="s">
        <v>575</v>
      </c>
      <c r="D38" s="1182"/>
      <c r="E38" s="1183"/>
      <c r="F38" s="36">
        <v>0.14000000000000001</v>
      </c>
      <c r="G38" s="37">
        <v>0.16</v>
      </c>
      <c r="H38" s="37">
        <v>0.28999999999999998</v>
      </c>
      <c r="I38" s="37">
        <v>0.2</v>
      </c>
      <c r="J38" s="38">
        <v>0.21</v>
      </c>
      <c r="K38" s="22"/>
      <c r="L38" s="22"/>
      <c r="M38" s="22"/>
      <c r="N38" s="22"/>
      <c r="O38" s="22"/>
      <c r="P38" s="22"/>
    </row>
    <row r="39" spans="1:16" ht="39" customHeight="1" x14ac:dyDescent="0.15">
      <c r="A39" s="22"/>
      <c r="B39" s="35"/>
      <c r="C39" s="1181" t="s">
        <v>576</v>
      </c>
      <c r="D39" s="1182"/>
      <c r="E39" s="1183"/>
      <c r="F39" s="36">
        <v>0.15</v>
      </c>
      <c r="G39" s="37">
        <v>0.11</v>
      </c>
      <c r="H39" s="37">
        <v>7.0000000000000007E-2</v>
      </c>
      <c r="I39" s="37">
        <v>0.11</v>
      </c>
      <c r="J39" s="38">
        <v>0.15</v>
      </c>
      <c r="K39" s="22"/>
      <c r="L39" s="22"/>
      <c r="M39" s="22"/>
      <c r="N39" s="22"/>
      <c r="O39" s="22"/>
      <c r="P39" s="22"/>
    </row>
    <row r="40" spans="1:16" ht="39" customHeight="1" x14ac:dyDescent="0.15">
      <c r="A40" s="22"/>
      <c r="B40" s="35"/>
      <c r="C40" s="1181" t="s">
        <v>577</v>
      </c>
      <c r="D40" s="1182"/>
      <c r="E40" s="1183"/>
      <c r="F40" s="36">
        <v>7.0000000000000007E-2</v>
      </c>
      <c r="G40" s="37">
        <v>0.1</v>
      </c>
      <c r="H40" s="37">
        <v>0.09</v>
      </c>
      <c r="I40" s="37">
        <v>0.09</v>
      </c>
      <c r="J40" s="38">
        <v>7.0000000000000007E-2</v>
      </c>
      <c r="K40" s="22"/>
      <c r="L40" s="22"/>
      <c r="M40" s="22"/>
      <c r="N40" s="22"/>
      <c r="O40" s="22"/>
      <c r="P40" s="22"/>
    </row>
    <row r="41" spans="1:16" ht="39" customHeight="1" x14ac:dyDescent="0.15">
      <c r="A41" s="22"/>
      <c r="B41" s="35"/>
      <c r="C41" s="1181" t="s">
        <v>578</v>
      </c>
      <c r="D41" s="1182"/>
      <c r="E41" s="1183"/>
      <c r="F41" s="36">
        <v>0.06</v>
      </c>
      <c r="G41" s="37">
        <v>0.06</v>
      </c>
      <c r="H41" s="37">
        <v>0.04</v>
      </c>
      <c r="I41" s="37">
        <v>0.04</v>
      </c>
      <c r="J41" s="38">
        <v>0.04</v>
      </c>
      <c r="K41" s="22"/>
      <c r="L41" s="22"/>
      <c r="M41" s="22"/>
      <c r="N41" s="22"/>
      <c r="O41" s="22"/>
      <c r="P41" s="22"/>
    </row>
    <row r="42" spans="1:16" ht="39" customHeight="1" x14ac:dyDescent="0.15">
      <c r="A42" s="22"/>
      <c r="B42" s="39"/>
      <c r="C42" s="1181" t="s">
        <v>579</v>
      </c>
      <c r="D42" s="1182"/>
      <c r="E42" s="1183"/>
      <c r="F42" s="36" t="s">
        <v>521</v>
      </c>
      <c r="G42" s="37" t="s">
        <v>521</v>
      </c>
      <c r="H42" s="37" t="s">
        <v>521</v>
      </c>
      <c r="I42" s="37" t="s">
        <v>521</v>
      </c>
      <c r="J42" s="38" t="s">
        <v>521</v>
      </c>
      <c r="K42" s="22"/>
      <c r="L42" s="22"/>
      <c r="M42" s="22"/>
      <c r="N42" s="22"/>
      <c r="O42" s="22"/>
      <c r="P42" s="22"/>
    </row>
    <row r="43" spans="1:16" ht="39" customHeight="1" thickBot="1" x14ac:dyDescent="0.2">
      <c r="A43" s="22"/>
      <c r="B43" s="40"/>
      <c r="C43" s="1184" t="s">
        <v>580</v>
      </c>
      <c r="D43" s="1185"/>
      <c r="E43" s="1186"/>
      <c r="F43" s="41">
        <v>0.02</v>
      </c>
      <c r="G43" s="42">
        <v>0.02</v>
      </c>
      <c r="H43" s="42">
        <v>0.03</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vFVqqfKlVPPm4jLZhWY6vg690f8FBQlB2KfkImH0ALr/Ye1aQPXpA3MmdMKLLGK7jhNGcau8OdBsm9a1MKYyA==" saltValue="6YwzzGU9nw51j7XJexsA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274</v>
      </c>
      <c r="L45" s="60">
        <v>343</v>
      </c>
      <c r="M45" s="60">
        <v>400</v>
      </c>
      <c r="N45" s="60">
        <v>420</v>
      </c>
      <c r="O45" s="61">
        <v>424</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521</v>
      </c>
      <c r="L46" s="64" t="s">
        <v>521</v>
      </c>
      <c r="M46" s="64" t="s">
        <v>521</v>
      </c>
      <c r="N46" s="64" t="s">
        <v>521</v>
      </c>
      <c r="O46" s="65" t="s">
        <v>521</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521</v>
      </c>
      <c r="L47" s="64" t="s">
        <v>521</v>
      </c>
      <c r="M47" s="64" t="s">
        <v>521</v>
      </c>
      <c r="N47" s="64" t="s">
        <v>521</v>
      </c>
      <c r="O47" s="65" t="s">
        <v>521</v>
      </c>
      <c r="P47" s="48"/>
      <c r="Q47" s="48"/>
      <c r="R47" s="48"/>
      <c r="S47" s="48"/>
      <c r="T47" s="48"/>
      <c r="U47" s="48"/>
    </row>
    <row r="48" spans="1:21" ht="30.75" customHeight="1" x14ac:dyDescent="0.15">
      <c r="A48" s="48"/>
      <c r="B48" s="1214"/>
      <c r="C48" s="1215"/>
      <c r="D48" s="62"/>
      <c r="E48" s="1191" t="s">
        <v>15</v>
      </c>
      <c r="F48" s="1191"/>
      <c r="G48" s="1191"/>
      <c r="H48" s="1191"/>
      <c r="I48" s="1191"/>
      <c r="J48" s="1192"/>
      <c r="K48" s="63">
        <v>61</v>
      </c>
      <c r="L48" s="64">
        <v>62</v>
      </c>
      <c r="M48" s="64">
        <v>66</v>
      </c>
      <c r="N48" s="64">
        <v>64</v>
      </c>
      <c r="O48" s="65">
        <v>64</v>
      </c>
      <c r="P48" s="48"/>
      <c r="Q48" s="48"/>
      <c r="R48" s="48"/>
      <c r="S48" s="48"/>
      <c r="T48" s="48"/>
      <c r="U48" s="48"/>
    </row>
    <row r="49" spans="1:21" ht="30.75" customHeight="1" x14ac:dyDescent="0.15">
      <c r="A49" s="48"/>
      <c r="B49" s="1214"/>
      <c r="C49" s="1215"/>
      <c r="D49" s="62"/>
      <c r="E49" s="1191" t="s">
        <v>16</v>
      </c>
      <c r="F49" s="1191"/>
      <c r="G49" s="1191"/>
      <c r="H49" s="1191"/>
      <c r="I49" s="1191"/>
      <c r="J49" s="1192"/>
      <c r="K49" s="63">
        <v>17</v>
      </c>
      <c r="L49" s="64">
        <v>18</v>
      </c>
      <c r="M49" s="64">
        <v>19</v>
      </c>
      <c r="N49" s="64">
        <v>22</v>
      </c>
      <c r="O49" s="65">
        <v>16</v>
      </c>
      <c r="P49" s="48"/>
      <c r="Q49" s="48"/>
      <c r="R49" s="48"/>
      <c r="S49" s="48"/>
      <c r="T49" s="48"/>
      <c r="U49" s="48"/>
    </row>
    <row r="50" spans="1:21" ht="30.75" customHeight="1" x14ac:dyDescent="0.15">
      <c r="A50" s="48"/>
      <c r="B50" s="1214"/>
      <c r="C50" s="1215"/>
      <c r="D50" s="62"/>
      <c r="E50" s="1191" t="s">
        <v>17</v>
      </c>
      <c r="F50" s="1191"/>
      <c r="G50" s="1191"/>
      <c r="H50" s="1191"/>
      <c r="I50" s="1191"/>
      <c r="J50" s="1192"/>
      <c r="K50" s="63" t="s">
        <v>521</v>
      </c>
      <c r="L50" s="64" t="s">
        <v>521</v>
      </c>
      <c r="M50" s="64">
        <v>0</v>
      </c>
      <c r="N50" s="64">
        <v>0</v>
      </c>
      <c r="O50" s="65">
        <v>1</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521</v>
      </c>
      <c r="L51" s="64" t="s">
        <v>521</v>
      </c>
      <c r="M51" s="64" t="s">
        <v>521</v>
      </c>
      <c r="N51" s="64" t="s">
        <v>521</v>
      </c>
      <c r="O51" s="65" t="s">
        <v>521</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264</v>
      </c>
      <c r="L52" s="64">
        <v>253</v>
      </c>
      <c r="M52" s="64">
        <v>312</v>
      </c>
      <c r="N52" s="64">
        <v>316</v>
      </c>
      <c r="O52" s="65">
        <v>328</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88</v>
      </c>
      <c r="L53" s="69">
        <v>170</v>
      </c>
      <c r="M53" s="69">
        <v>173</v>
      </c>
      <c r="N53" s="69">
        <v>190</v>
      </c>
      <c r="O53" s="70">
        <v>177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2">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EPU4BG3MjFxzdWki7Ur93qHEw2lBpsgB+XIjIMrB8vkdKoQwK0Y7URYIFbwIRvaee6zMxwBxr/iLrOxyU12lg==" saltValue="OvqL27+yjY2OViu4aWytf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7"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563</v>
      </c>
      <c r="J40" s="103" t="s">
        <v>564</v>
      </c>
      <c r="K40" s="103" t="s">
        <v>565</v>
      </c>
      <c r="L40" s="103" t="s">
        <v>566</v>
      </c>
      <c r="M40" s="104" t="s">
        <v>567</v>
      </c>
    </row>
    <row r="41" spans="2:13" ht="27.75" customHeight="1" x14ac:dyDescent="0.15">
      <c r="B41" s="1232" t="s">
        <v>32</v>
      </c>
      <c r="C41" s="1233"/>
      <c r="D41" s="105"/>
      <c r="E41" s="1234" t="s">
        <v>33</v>
      </c>
      <c r="F41" s="1234"/>
      <c r="G41" s="1234"/>
      <c r="H41" s="1235"/>
      <c r="I41" s="355">
        <v>3746</v>
      </c>
      <c r="J41" s="356">
        <v>3831</v>
      </c>
      <c r="K41" s="356">
        <v>3833</v>
      </c>
      <c r="L41" s="356">
        <v>3616</v>
      </c>
      <c r="M41" s="357">
        <v>3533</v>
      </c>
    </row>
    <row r="42" spans="2:13" ht="27.75" customHeight="1" x14ac:dyDescent="0.15">
      <c r="B42" s="1222"/>
      <c r="C42" s="1223"/>
      <c r="D42" s="106"/>
      <c r="E42" s="1226" t="s">
        <v>34</v>
      </c>
      <c r="F42" s="1226"/>
      <c r="G42" s="1226"/>
      <c r="H42" s="1227"/>
      <c r="I42" s="358" t="s">
        <v>521</v>
      </c>
      <c r="J42" s="359" t="s">
        <v>521</v>
      </c>
      <c r="K42" s="359">
        <v>11</v>
      </c>
      <c r="L42" s="359">
        <v>11</v>
      </c>
      <c r="M42" s="360">
        <v>10</v>
      </c>
    </row>
    <row r="43" spans="2:13" ht="27.75" customHeight="1" x14ac:dyDescent="0.15">
      <c r="B43" s="1222"/>
      <c r="C43" s="1223"/>
      <c r="D43" s="106"/>
      <c r="E43" s="1226" t="s">
        <v>35</v>
      </c>
      <c r="F43" s="1226"/>
      <c r="G43" s="1226"/>
      <c r="H43" s="1227"/>
      <c r="I43" s="358">
        <v>496</v>
      </c>
      <c r="J43" s="359">
        <v>440</v>
      </c>
      <c r="K43" s="359">
        <v>403</v>
      </c>
      <c r="L43" s="359">
        <v>408</v>
      </c>
      <c r="M43" s="360">
        <v>368</v>
      </c>
    </row>
    <row r="44" spans="2:13" ht="27.75" customHeight="1" x14ac:dyDescent="0.15">
      <c r="B44" s="1222"/>
      <c r="C44" s="1223"/>
      <c r="D44" s="106"/>
      <c r="E44" s="1226" t="s">
        <v>36</v>
      </c>
      <c r="F44" s="1226"/>
      <c r="G44" s="1226"/>
      <c r="H44" s="1227"/>
      <c r="I44" s="358">
        <v>94</v>
      </c>
      <c r="J44" s="359">
        <v>156</v>
      </c>
      <c r="K44" s="359">
        <v>167</v>
      </c>
      <c r="L44" s="359">
        <v>149</v>
      </c>
      <c r="M44" s="360">
        <v>143</v>
      </c>
    </row>
    <row r="45" spans="2:13" ht="27.75" customHeight="1" x14ac:dyDescent="0.15">
      <c r="B45" s="1222"/>
      <c r="C45" s="1223"/>
      <c r="D45" s="106"/>
      <c r="E45" s="1226" t="s">
        <v>37</v>
      </c>
      <c r="F45" s="1226"/>
      <c r="G45" s="1226"/>
      <c r="H45" s="1227"/>
      <c r="I45" s="358">
        <v>380</v>
      </c>
      <c r="J45" s="359">
        <v>406</v>
      </c>
      <c r="K45" s="359">
        <v>374</v>
      </c>
      <c r="L45" s="359">
        <v>311</v>
      </c>
      <c r="M45" s="360">
        <v>311</v>
      </c>
    </row>
    <row r="46" spans="2:13" ht="27.75" customHeight="1" x14ac:dyDescent="0.15">
      <c r="B46" s="1222"/>
      <c r="C46" s="1223"/>
      <c r="D46" s="107"/>
      <c r="E46" s="1226" t="s">
        <v>38</v>
      </c>
      <c r="F46" s="1226"/>
      <c r="G46" s="1226"/>
      <c r="H46" s="1227"/>
      <c r="I46" s="358" t="s">
        <v>521</v>
      </c>
      <c r="J46" s="359" t="s">
        <v>521</v>
      </c>
      <c r="K46" s="359" t="s">
        <v>521</v>
      </c>
      <c r="L46" s="359" t="s">
        <v>521</v>
      </c>
      <c r="M46" s="360" t="s">
        <v>521</v>
      </c>
    </row>
    <row r="47" spans="2:13" ht="27.75" customHeight="1" x14ac:dyDescent="0.15">
      <c r="B47" s="1222"/>
      <c r="C47" s="1223"/>
      <c r="D47" s="108"/>
      <c r="E47" s="1236" t="s">
        <v>39</v>
      </c>
      <c r="F47" s="1237"/>
      <c r="G47" s="1237"/>
      <c r="H47" s="1238"/>
      <c r="I47" s="358" t="s">
        <v>521</v>
      </c>
      <c r="J47" s="359" t="s">
        <v>521</v>
      </c>
      <c r="K47" s="359" t="s">
        <v>521</v>
      </c>
      <c r="L47" s="359" t="s">
        <v>521</v>
      </c>
      <c r="M47" s="360" t="s">
        <v>521</v>
      </c>
    </row>
    <row r="48" spans="2:13" ht="27.75" customHeight="1" x14ac:dyDescent="0.15">
      <c r="B48" s="1222"/>
      <c r="C48" s="1223"/>
      <c r="D48" s="106"/>
      <c r="E48" s="1226" t="s">
        <v>40</v>
      </c>
      <c r="F48" s="1226"/>
      <c r="G48" s="1226"/>
      <c r="H48" s="1227"/>
      <c r="I48" s="358" t="s">
        <v>521</v>
      </c>
      <c r="J48" s="359" t="s">
        <v>521</v>
      </c>
      <c r="K48" s="359" t="s">
        <v>521</v>
      </c>
      <c r="L48" s="359" t="s">
        <v>521</v>
      </c>
      <c r="M48" s="360" t="s">
        <v>521</v>
      </c>
    </row>
    <row r="49" spans="2:13" ht="27.75" customHeight="1" x14ac:dyDescent="0.15">
      <c r="B49" s="1224"/>
      <c r="C49" s="1225"/>
      <c r="D49" s="106"/>
      <c r="E49" s="1226" t="s">
        <v>41</v>
      </c>
      <c r="F49" s="1226"/>
      <c r="G49" s="1226"/>
      <c r="H49" s="1227"/>
      <c r="I49" s="358" t="s">
        <v>521</v>
      </c>
      <c r="J49" s="359" t="s">
        <v>521</v>
      </c>
      <c r="K49" s="359" t="s">
        <v>521</v>
      </c>
      <c r="L49" s="359" t="s">
        <v>521</v>
      </c>
      <c r="M49" s="360" t="s">
        <v>521</v>
      </c>
    </row>
    <row r="50" spans="2:13" ht="27.75" customHeight="1" x14ac:dyDescent="0.15">
      <c r="B50" s="1220" t="s">
        <v>42</v>
      </c>
      <c r="C50" s="1221"/>
      <c r="D50" s="109"/>
      <c r="E50" s="1226" t="s">
        <v>43</v>
      </c>
      <c r="F50" s="1226"/>
      <c r="G50" s="1226"/>
      <c r="H50" s="1227"/>
      <c r="I50" s="358">
        <v>3446</v>
      </c>
      <c r="J50" s="359">
        <v>3318</v>
      </c>
      <c r="K50" s="359">
        <v>3332</v>
      </c>
      <c r="L50" s="359">
        <v>3866</v>
      </c>
      <c r="M50" s="360">
        <v>4587</v>
      </c>
    </row>
    <row r="51" spans="2:13" ht="27.75" customHeight="1" x14ac:dyDescent="0.15">
      <c r="B51" s="1222"/>
      <c r="C51" s="1223"/>
      <c r="D51" s="106"/>
      <c r="E51" s="1226" t="s">
        <v>44</v>
      </c>
      <c r="F51" s="1226"/>
      <c r="G51" s="1226"/>
      <c r="H51" s="1227"/>
      <c r="I51" s="358" t="s">
        <v>521</v>
      </c>
      <c r="J51" s="359" t="s">
        <v>521</v>
      </c>
      <c r="K51" s="359" t="s">
        <v>521</v>
      </c>
      <c r="L51" s="359" t="s">
        <v>521</v>
      </c>
      <c r="M51" s="360" t="s">
        <v>521</v>
      </c>
    </row>
    <row r="52" spans="2:13" ht="27.75" customHeight="1" x14ac:dyDescent="0.15">
      <c r="B52" s="1224"/>
      <c r="C52" s="1225"/>
      <c r="D52" s="106"/>
      <c r="E52" s="1226" t="s">
        <v>45</v>
      </c>
      <c r="F52" s="1226"/>
      <c r="G52" s="1226"/>
      <c r="H52" s="1227"/>
      <c r="I52" s="358">
        <v>3186</v>
      </c>
      <c r="J52" s="359">
        <v>3286</v>
      </c>
      <c r="K52" s="359">
        <v>3439</v>
      </c>
      <c r="L52" s="359">
        <v>3253</v>
      </c>
      <c r="M52" s="360">
        <v>3186</v>
      </c>
    </row>
    <row r="53" spans="2:13" ht="27.75" customHeight="1" thickBot="1" x14ac:dyDescent="0.2">
      <c r="B53" s="1228" t="s">
        <v>46</v>
      </c>
      <c r="C53" s="1229"/>
      <c r="D53" s="110"/>
      <c r="E53" s="1230" t="s">
        <v>47</v>
      </c>
      <c r="F53" s="1230"/>
      <c r="G53" s="1230"/>
      <c r="H53" s="1231"/>
      <c r="I53" s="361">
        <v>-1916</v>
      </c>
      <c r="J53" s="362">
        <v>-1771</v>
      </c>
      <c r="K53" s="362">
        <v>-1982</v>
      </c>
      <c r="L53" s="362">
        <v>-2624</v>
      </c>
      <c r="M53" s="363">
        <v>-3408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JMM6ivJx7O8d5Di+Dcxp5mojfbhLoj4ymdwmXsd9a2xRJP0yyv/BCsT4VXTsBmFJUbT0pLWtEz9QNVNap9OGng==" saltValue="B/Y+/GMv9EH/U+/596GL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9" zoomScale="70" zoomScaleNormal="70" zoomScaleSheetLayoutView="100" workbookViewId="0">
      <selection activeCell="C60" sqref="C60:E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565</v>
      </c>
      <c r="G54" s="119" t="s">
        <v>566</v>
      </c>
      <c r="H54" s="120" t="s">
        <v>567</v>
      </c>
    </row>
    <row r="55" spans="2:8" ht="52.5" customHeight="1" x14ac:dyDescent="0.15">
      <c r="B55" s="121"/>
      <c r="C55" s="1247" t="s">
        <v>50</v>
      </c>
      <c r="D55" s="1247"/>
      <c r="E55" s="1248"/>
      <c r="F55" s="122">
        <v>928</v>
      </c>
      <c r="G55" s="122">
        <v>926</v>
      </c>
      <c r="H55" s="123">
        <v>591</v>
      </c>
    </row>
    <row r="56" spans="2:8" ht="52.5" customHeight="1" x14ac:dyDescent="0.15">
      <c r="B56" s="124"/>
      <c r="C56" s="1249" t="s">
        <v>51</v>
      </c>
      <c r="D56" s="1249"/>
      <c r="E56" s="1250"/>
      <c r="F56" s="125">
        <v>365</v>
      </c>
      <c r="G56" s="125">
        <v>569</v>
      </c>
      <c r="H56" s="126">
        <v>574</v>
      </c>
    </row>
    <row r="57" spans="2:8" ht="53.25" customHeight="1" x14ac:dyDescent="0.15">
      <c r="B57" s="124"/>
      <c r="C57" s="1251" t="s">
        <v>52</v>
      </c>
      <c r="D57" s="1251"/>
      <c r="E57" s="1252"/>
      <c r="F57" s="127">
        <v>1839</v>
      </c>
      <c r="G57" s="127">
        <v>2174</v>
      </c>
      <c r="H57" s="128">
        <v>3229</v>
      </c>
    </row>
    <row r="58" spans="2:8" ht="45.75" customHeight="1" x14ac:dyDescent="0.15">
      <c r="B58" s="129"/>
      <c r="C58" s="1239" t="s">
        <v>596</v>
      </c>
      <c r="D58" s="1240"/>
      <c r="E58" s="1241"/>
      <c r="F58" s="130">
        <v>965</v>
      </c>
      <c r="G58" s="130">
        <v>944</v>
      </c>
      <c r="H58" s="131">
        <v>923</v>
      </c>
    </row>
    <row r="59" spans="2:8" ht="45.75" customHeight="1" x14ac:dyDescent="0.15">
      <c r="B59" s="129"/>
      <c r="C59" s="1239" t="s">
        <v>597</v>
      </c>
      <c r="D59" s="1240"/>
      <c r="E59" s="1241"/>
      <c r="F59" s="130">
        <v>95</v>
      </c>
      <c r="G59" s="130">
        <v>164</v>
      </c>
      <c r="H59" s="131">
        <v>773</v>
      </c>
    </row>
    <row r="60" spans="2:8" ht="45.75" customHeight="1" x14ac:dyDescent="0.15">
      <c r="B60" s="129"/>
      <c r="C60" s="1239" t="s">
        <v>598</v>
      </c>
      <c r="D60" s="1240"/>
      <c r="E60" s="1241"/>
      <c r="F60" s="130">
        <v>305</v>
      </c>
      <c r="G60" s="130">
        <v>514</v>
      </c>
      <c r="H60" s="131">
        <v>682</v>
      </c>
    </row>
    <row r="61" spans="2:8" ht="45.75" customHeight="1" x14ac:dyDescent="0.15">
      <c r="B61" s="129"/>
      <c r="C61" s="1239" t="s">
        <v>599</v>
      </c>
      <c r="D61" s="1240"/>
      <c r="E61" s="1241"/>
      <c r="F61" s="130">
        <v>183</v>
      </c>
      <c r="G61" s="130">
        <v>241</v>
      </c>
      <c r="H61" s="131">
        <v>556</v>
      </c>
    </row>
    <row r="62" spans="2:8" ht="45.75" customHeight="1" thickBot="1" x14ac:dyDescent="0.2">
      <c r="B62" s="132"/>
      <c r="C62" s="1242" t="s">
        <v>600</v>
      </c>
      <c r="D62" s="1243"/>
      <c r="E62" s="1244"/>
      <c r="F62" s="133">
        <v>55</v>
      </c>
      <c r="G62" s="133">
        <v>91</v>
      </c>
      <c r="H62" s="134">
        <v>97</v>
      </c>
    </row>
    <row r="63" spans="2:8" ht="52.5" customHeight="1" thickBot="1" x14ac:dyDescent="0.2">
      <c r="B63" s="135"/>
      <c r="C63" s="1245" t="s">
        <v>53</v>
      </c>
      <c r="D63" s="1245"/>
      <c r="E63" s="1246"/>
      <c r="F63" s="136">
        <v>3132</v>
      </c>
      <c r="G63" s="136">
        <v>3669</v>
      </c>
      <c r="H63" s="137">
        <v>4393</v>
      </c>
    </row>
    <row r="64" spans="2:8" x14ac:dyDescent="0.15"/>
  </sheetData>
  <sheetProtection algorithmName="SHA-512" hashValue="3AlJFKuCybX2eKORCx7xybkEA1kPZOfrHx3HUdHYrAp6NkG9CCl1bLXCg6ClcFoLFl2c3i4OojN7iR+nESvPXA==" saltValue="o+PwKXtTTLTX/EqHMgyw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election activeCell="AN43" sqref="AN43:DC47"/>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603</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604</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563</v>
      </c>
      <c r="BQ50" s="1258"/>
      <c r="BR50" s="1258"/>
      <c r="BS50" s="1258"/>
      <c r="BT50" s="1258"/>
      <c r="BU50" s="1258"/>
      <c r="BV50" s="1258"/>
      <c r="BW50" s="1258"/>
      <c r="BX50" s="1258" t="s">
        <v>564</v>
      </c>
      <c r="BY50" s="1258"/>
      <c r="BZ50" s="1258"/>
      <c r="CA50" s="1258"/>
      <c r="CB50" s="1258"/>
      <c r="CC50" s="1258"/>
      <c r="CD50" s="1258"/>
      <c r="CE50" s="1258"/>
      <c r="CF50" s="1258" t="s">
        <v>565</v>
      </c>
      <c r="CG50" s="1258"/>
      <c r="CH50" s="1258"/>
      <c r="CI50" s="1258"/>
      <c r="CJ50" s="1258"/>
      <c r="CK50" s="1258"/>
      <c r="CL50" s="1258"/>
      <c r="CM50" s="1258"/>
      <c r="CN50" s="1258" t="s">
        <v>566</v>
      </c>
      <c r="CO50" s="1258"/>
      <c r="CP50" s="1258"/>
      <c r="CQ50" s="1258"/>
      <c r="CR50" s="1258"/>
      <c r="CS50" s="1258"/>
      <c r="CT50" s="1258"/>
      <c r="CU50" s="1258"/>
      <c r="CV50" s="1258" t="s">
        <v>567</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605</v>
      </c>
      <c r="AO51" s="1256"/>
      <c r="AP51" s="1256"/>
      <c r="AQ51" s="1256"/>
      <c r="AR51" s="1256"/>
      <c r="AS51" s="1256"/>
      <c r="AT51" s="1256"/>
      <c r="AU51" s="1256"/>
      <c r="AV51" s="1256"/>
      <c r="AW51" s="1256"/>
      <c r="AX51" s="1256"/>
      <c r="AY51" s="1256"/>
      <c r="AZ51" s="1256"/>
      <c r="BA51" s="1256"/>
      <c r="BB51" s="1256" t="s">
        <v>606</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607</v>
      </c>
      <c r="BC53" s="1256"/>
      <c r="BD53" s="1256"/>
      <c r="BE53" s="1256"/>
      <c r="BF53" s="1256"/>
      <c r="BG53" s="1256"/>
      <c r="BH53" s="1256"/>
      <c r="BI53" s="1256"/>
      <c r="BJ53" s="1256"/>
      <c r="BK53" s="1256"/>
      <c r="BL53" s="1256"/>
      <c r="BM53" s="1256"/>
      <c r="BN53" s="1256"/>
      <c r="BO53" s="1256"/>
      <c r="BP53" s="1253">
        <v>55.7</v>
      </c>
      <c r="BQ53" s="1253"/>
      <c r="BR53" s="1253"/>
      <c r="BS53" s="1253"/>
      <c r="BT53" s="1253"/>
      <c r="BU53" s="1253"/>
      <c r="BV53" s="1253"/>
      <c r="BW53" s="1253"/>
      <c r="BX53" s="1253">
        <v>56.3</v>
      </c>
      <c r="BY53" s="1253"/>
      <c r="BZ53" s="1253"/>
      <c r="CA53" s="1253"/>
      <c r="CB53" s="1253"/>
      <c r="CC53" s="1253"/>
      <c r="CD53" s="1253"/>
      <c r="CE53" s="1253"/>
      <c r="CF53" s="1253">
        <v>57.7</v>
      </c>
      <c r="CG53" s="1253"/>
      <c r="CH53" s="1253"/>
      <c r="CI53" s="1253"/>
      <c r="CJ53" s="1253"/>
      <c r="CK53" s="1253"/>
      <c r="CL53" s="1253"/>
      <c r="CM53" s="1253"/>
      <c r="CN53" s="1253">
        <v>59.1</v>
      </c>
      <c r="CO53" s="1253"/>
      <c r="CP53" s="1253"/>
      <c r="CQ53" s="1253"/>
      <c r="CR53" s="1253"/>
      <c r="CS53" s="1253"/>
      <c r="CT53" s="1253"/>
      <c r="CU53" s="1253"/>
      <c r="CV53" s="1253">
        <v>60.5</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608</v>
      </c>
      <c r="AO55" s="1258"/>
      <c r="AP55" s="1258"/>
      <c r="AQ55" s="1258"/>
      <c r="AR55" s="1258"/>
      <c r="AS55" s="1258"/>
      <c r="AT55" s="1258"/>
      <c r="AU55" s="1258"/>
      <c r="AV55" s="1258"/>
      <c r="AW55" s="1258"/>
      <c r="AX55" s="1258"/>
      <c r="AY55" s="1258"/>
      <c r="AZ55" s="1258"/>
      <c r="BA55" s="1258"/>
      <c r="BB55" s="1256" t="s">
        <v>606</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607</v>
      </c>
      <c r="BC57" s="1256"/>
      <c r="BD57" s="1256"/>
      <c r="BE57" s="1256"/>
      <c r="BF57" s="1256"/>
      <c r="BG57" s="1256"/>
      <c r="BH57" s="1256"/>
      <c r="BI57" s="1256"/>
      <c r="BJ57" s="1256"/>
      <c r="BK57" s="1256"/>
      <c r="BL57" s="1256"/>
      <c r="BM57" s="1256"/>
      <c r="BN57" s="1256"/>
      <c r="BO57" s="1256"/>
      <c r="BP57" s="1253">
        <v>59.2</v>
      </c>
      <c r="BQ57" s="1253"/>
      <c r="BR57" s="1253"/>
      <c r="BS57" s="1253"/>
      <c r="BT57" s="1253"/>
      <c r="BU57" s="1253"/>
      <c r="BV57" s="1253"/>
      <c r="BW57" s="1253"/>
      <c r="BX57" s="1253">
        <v>60.3</v>
      </c>
      <c r="BY57" s="1253"/>
      <c r="BZ57" s="1253"/>
      <c r="CA57" s="1253"/>
      <c r="CB57" s="1253"/>
      <c r="CC57" s="1253"/>
      <c r="CD57" s="1253"/>
      <c r="CE57" s="1253"/>
      <c r="CF57" s="1253">
        <v>61</v>
      </c>
      <c r="CG57" s="1253"/>
      <c r="CH57" s="1253"/>
      <c r="CI57" s="1253"/>
      <c r="CJ57" s="1253"/>
      <c r="CK57" s="1253"/>
      <c r="CL57" s="1253"/>
      <c r="CM57" s="1253"/>
      <c r="CN57" s="1253">
        <v>62.3</v>
      </c>
      <c r="CO57" s="1253"/>
      <c r="CP57" s="1253"/>
      <c r="CQ57" s="1253"/>
      <c r="CR57" s="1253"/>
      <c r="CS57" s="1253"/>
      <c r="CT57" s="1253"/>
      <c r="CU57" s="1253"/>
      <c r="CV57" s="1253">
        <v>63.7</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609</v>
      </c>
    </row>
    <row r="64" spans="1:109" x14ac:dyDescent="0.15">
      <c r="B64" s="372"/>
      <c r="G64" s="379"/>
      <c r="I64" s="392"/>
      <c r="J64" s="392"/>
      <c r="K64" s="392"/>
      <c r="L64" s="392"/>
      <c r="M64" s="392"/>
      <c r="N64" s="393"/>
      <c r="AM64" s="379"/>
      <c r="AN64" s="379" t="s">
        <v>602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610</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604</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563</v>
      </c>
      <c r="BQ72" s="1258"/>
      <c r="BR72" s="1258"/>
      <c r="BS72" s="1258"/>
      <c r="BT72" s="1258"/>
      <c r="BU72" s="1258"/>
      <c r="BV72" s="1258"/>
      <c r="BW72" s="1258"/>
      <c r="BX72" s="1258" t="s">
        <v>564</v>
      </c>
      <c r="BY72" s="1258"/>
      <c r="BZ72" s="1258"/>
      <c r="CA72" s="1258"/>
      <c r="CB72" s="1258"/>
      <c r="CC72" s="1258"/>
      <c r="CD72" s="1258"/>
      <c r="CE72" s="1258"/>
      <c r="CF72" s="1258" t="s">
        <v>565</v>
      </c>
      <c r="CG72" s="1258"/>
      <c r="CH72" s="1258"/>
      <c r="CI72" s="1258"/>
      <c r="CJ72" s="1258"/>
      <c r="CK72" s="1258"/>
      <c r="CL72" s="1258"/>
      <c r="CM72" s="1258"/>
      <c r="CN72" s="1258" t="s">
        <v>566</v>
      </c>
      <c r="CO72" s="1258"/>
      <c r="CP72" s="1258"/>
      <c r="CQ72" s="1258"/>
      <c r="CR72" s="1258"/>
      <c r="CS72" s="1258"/>
      <c r="CT72" s="1258"/>
      <c r="CU72" s="1258"/>
      <c r="CV72" s="1258" t="s">
        <v>567</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605</v>
      </c>
      <c r="AO73" s="1256"/>
      <c r="AP73" s="1256"/>
      <c r="AQ73" s="1256"/>
      <c r="AR73" s="1256"/>
      <c r="AS73" s="1256"/>
      <c r="AT73" s="1256"/>
      <c r="AU73" s="1256"/>
      <c r="AV73" s="1256"/>
      <c r="AW73" s="1256"/>
      <c r="AX73" s="1256"/>
      <c r="AY73" s="1256"/>
      <c r="AZ73" s="1256"/>
      <c r="BA73" s="1256"/>
      <c r="BB73" s="1256" t="s">
        <v>606</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611</v>
      </c>
      <c r="BC75" s="1256"/>
      <c r="BD75" s="1256"/>
      <c r="BE75" s="1256"/>
      <c r="BF75" s="1256"/>
      <c r="BG75" s="1256"/>
      <c r="BH75" s="1256"/>
      <c r="BI75" s="1256"/>
      <c r="BJ75" s="1256"/>
      <c r="BK75" s="1256"/>
      <c r="BL75" s="1256"/>
      <c r="BM75" s="1256"/>
      <c r="BN75" s="1256"/>
      <c r="BO75" s="1256"/>
      <c r="BP75" s="1253">
        <v>6.4</v>
      </c>
      <c r="BQ75" s="1253"/>
      <c r="BR75" s="1253"/>
      <c r="BS75" s="1253"/>
      <c r="BT75" s="1253"/>
      <c r="BU75" s="1253"/>
      <c r="BV75" s="1253"/>
      <c r="BW75" s="1253"/>
      <c r="BX75" s="1253">
        <v>8</v>
      </c>
      <c r="BY75" s="1253"/>
      <c r="BZ75" s="1253"/>
      <c r="CA75" s="1253"/>
      <c r="CB75" s="1253"/>
      <c r="CC75" s="1253"/>
      <c r="CD75" s="1253"/>
      <c r="CE75" s="1253"/>
      <c r="CF75" s="1253">
        <v>9.6999999999999993</v>
      </c>
      <c r="CG75" s="1253"/>
      <c r="CH75" s="1253"/>
      <c r="CI75" s="1253"/>
      <c r="CJ75" s="1253"/>
      <c r="CK75" s="1253"/>
      <c r="CL75" s="1253"/>
      <c r="CM75" s="1253"/>
      <c r="CN75" s="1253">
        <v>11.4</v>
      </c>
      <c r="CO75" s="1253"/>
      <c r="CP75" s="1253"/>
      <c r="CQ75" s="1253"/>
      <c r="CR75" s="1253"/>
      <c r="CS75" s="1253"/>
      <c r="CT75" s="1253"/>
      <c r="CU75" s="1253"/>
      <c r="CV75" s="1253">
        <v>11</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608</v>
      </c>
      <c r="AO77" s="1258"/>
      <c r="AP77" s="1258"/>
      <c r="AQ77" s="1258"/>
      <c r="AR77" s="1258"/>
      <c r="AS77" s="1258"/>
      <c r="AT77" s="1258"/>
      <c r="AU77" s="1258"/>
      <c r="AV77" s="1258"/>
      <c r="AW77" s="1258"/>
      <c r="AX77" s="1258"/>
      <c r="AY77" s="1258"/>
      <c r="AZ77" s="1258"/>
      <c r="BA77" s="1258"/>
      <c r="BB77" s="1256" t="s">
        <v>606</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611</v>
      </c>
      <c r="BC79" s="1256"/>
      <c r="BD79" s="1256"/>
      <c r="BE79" s="1256"/>
      <c r="BF79" s="1256"/>
      <c r="BG79" s="1256"/>
      <c r="BH79" s="1256"/>
      <c r="BI79" s="1256"/>
      <c r="BJ79" s="1256"/>
      <c r="BK79" s="1256"/>
      <c r="BL79" s="1256"/>
      <c r="BM79" s="1256"/>
      <c r="BN79" s="1256"/>
      <c r="BO79" s="1256"/>
      <c r="BP79" s="1253">
        <v>7.1</v>
      </c>
      <c r="BQ79" s="1253"/>
      <c r="BR79" s="1253"/>
      <c r="BS79" s="1253"/>
      <c r="BT79" s="1253"/>
      <c r="BU79" s="1253"/>
      <c r="BV79" s="1253"/>
      <c r="BW79" s="1253"/>
      <c r="BX79" s="1253">
        <v>7.3</v>
      </c>
      <c r="BY79" s="1253"/>
      <c r="BZ79" s="1253"/>
      <c r="CA79" s="1253"/>
      <c r="CB79" s="1253"/>
      <c r="CC79" s="1253"/>
      <c r="CD79" s="1253"/>
      <c r="CE79" s="1253"/>
      <c r="CF79" s="1253">
        <v>7.4</v>
      </c>
      <c r="CG79" s="1253"/>
      <c r="CH79" s="1253"/>
      <c r="CI79" s="1253"/>
      <c r="CJ79" s="1253"/>
      <c r="CK79" s="1253"/>
      <c r="CL79" s="1253"/>
      <c r="CM79" s="1253"/>
      <c r="CN79" s="1253">
        <v>7.5</v>
      </c>
      <c r="CO79" s="1253"/>
      <c r="CP79" s="1253"/>
      <c r="CQ79" s="1253"/>
      <c r="CR79" s="1253"/>
      <c r="CS79" s="1253"/>
      <c r="CT79" s="1253"/>
      <c r="CU79" s="1253"/>
      <c r="CV79" s="1253">
        <v>7.5</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r9YJLMrvmIPkr2PFDW0kY6tiiElwQ9lFdDqDFFs392jHxXmG9ODX1uXDyYb/TMzjHa6zTXKvc2E8Nug6HV4A7Q==" saltValue="Pwe3c6fS8EGbK27MNr07R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D96" zoomScaleNormal="100" zoomScaleSheetLayoutView="70" workbookViewId="0">
      <selection activeCell="AN43" sqref="AN43:DC47"/>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510</v>
      </c>
    </row>
  </sheetData>
  <sheetProtection algorithmName="SHA-512" hashValue="FN1xtrcFUK20ICNJuZydBZjcedG+zw2JqdPocOu+LaoMMpoRnHbCRQ/NHt3B2WohoWWBG6lTFvyAdTlJ+rE/7w==" saltValue="tlkSzQnECMztGavXIeQz0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45" zoomScaleNormal="100" zoomScaleSheetLayoutView="55" workbookViewId="0">
      <selection activeCell="AN43" sqref="AN43:DC47"/>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510</v>
      </c>
    </row>
  </sheetData>
  <sheetProtection algorithmName="SHA-512" hashValue="ebkjDuxXhbhUJtxiYVnieXSmu4zvgzATsoAyedZ21YhpNKNgO+rgkb5CYVrQm74WvZHxWJVyAgAyobEVg0RKRw==" saltValue="BiOdNjjC7/fMz0er7jhiN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560</v>
      </c>
      <c r="G2" s="151"/>
      <c r="H2" s="152"/>
    </row>
    <row r="3" spans="1:8" x14ac:dyDescent="0.15">
      <c r="A3" s="148" t="s">
        <v>553</v>
      </c>
      <c r="B3" s="153"/>
      <c r="C3" s="154"/>
      <c r="D3" s="155">
        <v>301857</v>
      </c>
      <c r="E3" s="156"/>
      <c r="F3" s="157">
        <v>271581</v>
      </c>
      <c r="G3" s="158"/>
      <c r="H3" s="159"/>
    </row>
    <row r="4" spans="1:8" x14ac:dyDescent="0.15">
      <c r="A4" s="160"/>
      <c r="B4" s="161"/>
      <c r="C4" s="162"/>
      <c r="D4" s="163">
        <v>138840</v>
      </c>
      <c r="E4" s="164"/>
      <c r="F4" s="165">
        <v>117844</v>
      </c>
      <c r="G4" s="166"/>
      <c r="H4" s="167"/>
    </row>
    <row r="5" spans="1:8" x14ac:dyDescent="0.15">
      <c r="A5" s="148" t="s">
        <v>555</v>
      </c>
      <c r="B5" s="153"/>
      <c r="C5" s="154"/>
      <c r="D5" s="155">
        <v>440143</v>
      </c>
      <c r="E5" s="156"/>
      <c r="F5" s="157">
        <v>268375</v>
      </c>
      <c r="G5" s="158"/>
      <c r="H5" s="159"/>
    </row>
    <row r="6" spans="1:8" x14ac:dyDescent="0.15">
      <c r="A6" s="160"/>
      <c r="B6" s="161"/>
      <c r="C6" s="162"/>
      <c r="D6" s="163">
        <v>145558</v>
      </c>
      <c r="E6" s="164"/>
      <c r="F6" s="165">
        <v>119602</v>
      </c>
      <c r="G6" s="166"/>
      <c r="H6" s="167"/>
    </row>
    <row r="7" spans="1:8" x14ac:dyDescent="0.15">
      <c r="A7" s="148" t="s">
        <v>556</v>
      </c>
      <c r="B7" s="153"/>
      <c r="C7" s="154"/>
      <c r="D7" s="155">
        <v>268674</v>
      </c>
      <c r="E7" s="156"/>
      <c r="F7" s="157">
        <v>301035</v>
      </c>
      <c r="G7" s="158"/>
      <c r="H7" s="159"/>
    </row>
    <row r="8" spans="1:8" x14ac:dyDescent="0.15">
      <c r="A8" s="160"/>
      <c r="B8" s="161"/>
      <c r="C8" s="162"/>
      <c r="D8" s="163">
        <v>83420</v>
      </c>
      <c r="E8" s="164"/>
      <c r="F8" s="165">
        <v>154376</v>
      </c>
      <c r="G8" s="166"/>
      <c r="H8" s="167"/>
    </row>
    <row r="9" spans="1:8" x14ac:dyDescent="0.15">
      <c r="A9" s="148" t="s">
        <v>557</v>
      </c>
      <c r="B9" s="153"/>
      <c r="C9" s="154"/>
      <c r="D9" s="155">
        <v>140670</v>
      </c>
      <c r="E9" s="156"/>
      <c r="F9" s="157">
        <v>277467</v>
      </c>
      <c r="G9" s="158"/>
      <c r="H9" s="159"/>
    </row>
    <row r="10" spans="1:8" x14ac:dyDescent="0.15">
      <c r="A10" s="160"/>
      <c r="B10" s="161"/>
      <c r="C10" s="162"/>
      <c r="D10" s="163">
        <v>62684</v>
      </c>
      <c r="E10" s="164"/>
      <c r="F10" s="165">
        <v>128378</v>
      </c>
      <c r="G10" s="166"/>
      <c r="H10" s="167"/>
    </row>
    <row r="11" spans="1:8" x14ac:dyDescent="0.15">
      <c r="A11" s="148" t="s">
        <v>558</v>
      </c>
      <c r="B11" s="153"/>
      <c r="C11" s="154"/>
      <c r="D11" s="155">
        <v>295806</v>
      </c>
      <c r="E11" s="156"/>
      <c r="F11" s="157">
        <v>282256</v>
      </c>
      <c r="G11" s="158"/>
      <c r="H11" s="159"/>
    </row>
    <row r="12" spans="1:8" x14ac:dyDescent="0.15">
      <c r="A12" s="160"/>
      <c r="B12" s="161"/>
      <c r="C12" s="168"/>
      <c r="D12" s="163">
        <v>106277</v>
      </c>
      <c r="E12" s="164"/>
      <c r="F12" s="165">
        <v>145453</v>
      </c>
      <c r="G12" s="166"/>
      <c r="H12" s="167"/>
    </row>
    <row r="13" spans="1:8" x14ac:dyDescent="0.15">
      <c r="A13" s="148"/>
      <c r="B13" s="153"/>
      <c r="C13" s="169"/>
      <c r="D13" s="170">
        <v>289430</v>
      </c>
      <c r="E13" s="171"/>
      <c r="F13" s="172">
        <v>280143</v>
      </c>
      <c r="G13" s="173"/>
      <c r="H13" s="159"/>
    </row>
    <row r="14" spans="1:8" x14ac:dyDescent="0.15">
      <c r="A14" s="160"/>
      <c r="B14" s="161"/>
      <c r="C14" s="162"/>
      <c r="D14" s="163">
        <v>107356</v>
      </c>
      <c r="E14" s="164"/>
      <c r="F14" s="165">
        <v>133131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16.18</v>
      </c>
      <c r="C19" s="174">
        <f>ROUND(VALUE(SUBSTITUTE(実質収支比率等に係る経年分析!G$48,"▲","-")),2)</f>
        <v>19.010000000000002</v>
      </c>
      <c r="D19" s="174">
        <f>ROUND(VALUE(SUBSTITUTE(実質収支比率等に係る経年分析!H$48,"▲","-")),2)</f>
        <v>41.57</v>
      </c>
      <c r="E19" s="174">
        <f>ROUND(VALUE(SUBSTITUTE(実質収支比率等に係る経年分析!I$48,"▲","-")),2)</f>
        <v>35.25</v>
      </c>
      <c r="F19" s="174">
        <f>ROUND(VALUE(SUBSTITUTE(実質収支比率等に係る経年分析!J$48,"▲","-")),2)</f>
        <v>27.05</v>
      </c>
    </row>
    <row r="20" spans="1:11" x14ac:dyDescent="0.15">
      <c r="A20" s="174" t="s">
        <v>57</v>
      </c>
      <c r="B20" s="174">
        <f>ROUND(VALUE(SUBSTITUTE(実質収支比率等に係る経年分析!F$47,"▲","-")),2)</f>
        <v>48.33</v>
      </c>
      <c r="C20" s="174">
        <f>ROUND(VALUE(SUBSTITUTE(実質収支比率等に係る経年分析!G$47,"▲","-")),2)</f>
        <v>48.38</v>
      </c>
      <c r="D20" s="174">
        <f>ROUND(VALUE(SUBSTITUTE(実質収支比率等に係る経年分析!H$47,"▲","-")),2)</f>
        <v>50.07</v>
      </c>
      <c r="E20" s="174">
        <f>ROUND(VALUE(SUBSTITUTE(実質収支比率等に係る経年分析!I$47,"▲","-")),2)</f>
        <v>46.29</v>
      </c>
      <c r="F20" s="174">
        <f>ROUND(VALUE(SUBSTITUTE(実質収支比率等に係る経年分析!J$47,"▲","-")),2)</f>
        <v>29.87</v>
      </c>
    </row>
    <row r="21" spans="1:11" x14ac:dyDescent="0.15">
      <c r="A21" s="174" t="s">
        <v>58</v>
      </c>
      <c r="B21" s="174">
        <f>IF(ISNUMBER(VALUE(SUBSTITUTE(実質収支比率等に係る経年分析!F$49,"▲","-"))),ROUND(VALUE(SUBSTITUTE(実質収支比率等に係る経年分析!F$49,"▲","-")),2),NA())</f>
        <v>-4.4400000000000004</v>
      </c>
      <c r="C21" s="174">
        <f>IF(ISNUMBER(VALUE(SUBSTITUTE(実質収支比率等に係る経年分析!G$49,"▲","-"))),ROUND(VALUE(SUBSTITUTE(実質収支比率等に係る経年分析!G$49,"▲","-")),2),NA())</f>
        <v>3.19</v>
      </c>
      <c r="D21" s="174">
        <f>IF(ISNUMBER(VALUE(SUBSTITUTE(実質収支比率等に係る経年分析!H$49,"▲","-"))),ROUND(VALUE(SUBSTITUTE(実質収支比率等に係る経年分析!H$49,"▲","-")),2),NA())</f>
        <v>29.78</v>
      </c>
      <c r="E21" s="174">
        <f>IF(ISNUMBER(VALUE(SUBSTITUTE(実質収支比率等に係る経年分析!I$49,"▲","-"))),ROUND(VALUE(SUBSTITUTE(実質収支比率等に係る経年分析!I$49,"▲","-")),2),NA())</f>
        <v>-3.41</v>
      </c>
      <c r="F21" s="174">
        <f>IF(ISNUMBER(VALUE(SUBSTITUTE(実質収支比率等に係る経年分析!J$49,"▲","-"))),ROUND(VALUE(SUBSTITUTE(実質収支比率等に係る経年分析!J$49,"▲","-")),2),NA())</f>
        <v>-25.54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後期高齢者医療事業</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林業集落排水事業特別会計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15">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0.15</v>
      </c>
    </row>
    <row r="32" spans="1:11" x14ac:dyDescent="0.15">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0.14000000000000001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0.28999999999999998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0.21</v>
      </c>
    </row>
    <row r="33" spans="1:16" x14ac:dyDescent="0.15">
      <c r="A33" s="175" t="str">
        <f>IF(連結実質赤字比率に係る赤字・黒字の構成分析!C$37="",NA(),連結実質赤字比率に係る赤字・黒字の構成分析!C$37)</f>
        <v>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0.51</v>
      </c>
    </row>
    <row r="34" spans="1:16" x14ac:dyDescent="0.15">
      <c r="A34" s="175" t="str">
        <f>IF(連結実質赤字比率に係る赤字・黒字の構成分析!C$36="",NA(),連結実質赤字比率に係る赤字・黒字の構成分析!C$36)</f>
        <v>介護保険事業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1.81</v>
      </c>
    </row>
    <row r="35" spans="1:16" x14ac:dyDescent="0.15">
      <c r="A35" s="175" t="str">
        <f>IF(連結実質赤字比率に係る赤字・黒字の構成分析!C$35="",NA(),連結実質赤字比率に係る赤字・黒字の構成分析!C$35)</f>
        <v>国民健康保険事業（事業勘定）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2.87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1.88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2.3199999999999998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16.18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19.010000000000002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41.57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35.25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27.18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264</v>
      </c>
      <c r="E42" s="176"/>
      <c r="F42" s="176"/>
      <c r="G42" s="176">
        <f>'実質公債費比率（分子）の構造'!L$52</f>
        <v>253</v>
      </c>
      <c r="H42" s="176"/>
      <c r="I42" s="176"/>
      <c r="J42" s="176">
        <f>'実質公債費比率（分子）の構造'!M$52</f>
        <v>312</v>
      </c>
      <c r="K42" s="176"/>
      <c r="L42" s="176"/>
      <c r="M42" s="176">
        <f>'実質公債費比率（分子）の構造'!N$52</f>
        <v>316</v>
      </c>
      <c r="N42" s="176"/>
      <c r="O42" s="176"/>
      <c r="P42" s="176">
        <f>'実質公債費比率（分子）の構造'!O$52</f>
        <v>328</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f>'実質公債費比率（分子）の構造'!M$50</f>
        <v>0</v>
      </c>
      <c r="I44" s="176"/>
      <c r="J44" s="176"/>
      <c r="K44" s="176">
        <f>'実質公債費比率（分子）の構造'!N$50</f>
        <v>0</v>
      </c>
      <c r="L44" s="176"/>
      <c r="M44" s="176"/>
      <c r="N44" s="176">
        <f>'実質公債費比率（分子）の構造'!O$50</f>
        <v>1</v>
      </c>
      <c r="O44" s="176"/>
      <c r="P44" s="176"/>
    </row>
    <row r="45" spans="1:16" x14ac:dyDescent="0.15">
      <c r="A45" s="176" t="s">
        <v>68</v>
      </c>
      <c r="B45" s="176">
        <f>'実質公債費比率（分子）の構造'!K$49</f>
        <v>17</v>
      </c>
      <c r="C45" s="176"/>
      <c r="D45" s="176"/>
      <c r="E45" s="176">
        <f>'実質公債費比率（分子）の構造'!L$49</f>
        <v>18</v>
      </c>
      <c r="F45" s="176"/>
      <c r="G45" s="176"/>
      <c r="H45" s="176">
        <f>'実質公債費比率（分子）の構造'!M$49</f>
        <v>19</v>
      </c>
      <c r="I45" s="176"/>
      <c r="J45" s="176"/>
      <c r="K45" s="176">
        <f>'実質公債費比率（分子）の構造'!N$49</f>
        <v>22</v>
      </c>
      <c r="L45" s="176"/>
      <c r="M45" s="176"/>
      <c r="N45" s="176">
        <f>'実質公債費比率（分子）の構造'!O$49</f>
        <v>16</v>
      </c>
      <c r="O45" s="176"/>
      <c r="P45" s="176"/>
    </row>
    <row r="46" spans="1:16" x14ac:dyDescent="0.15">
      <c r="A46" s="176" t="s">
        <v>69</v>
      </c>
      <c r="B46" s="176">
        <f>'実質公債費比率（分子）の構造'!K$48</f>
        <v>61</v>
      </c>
      <c r="C46" s="176"/>
      <c r="D46" s="176"/>
      <c r="E46" s="176">
        <f>'実質公債費比率（分子）の構造'!L$48</f>
        <v>62</v>
      </c>
      <c r="F46" s="176"/>
      <c r="G46" s="176"/>
      <c r="H46" s="176">
        <f>'実質公債費比率（分子）の構造'!M$48</f>
        <v>66</v>
      </c>
      <c r="I46" s="176"/>
      <c r="J46" s="176"/>
      <c r="K46" s="176">
        <f>'実質公債費比率（分子）の構造'!N$48</f>
        <v>64</v>
      </c>
      <c r="L46" s="176"/>
      <c r="M46" s="176"/>
      <c r="N46" s="176">
        <f>'実質公債費比率（分子）の構造'!O$48</f>
        <v>64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274</v>
      </c>
      <c r="C49" s="176"/>
      <c r="D49" s="176"/>
      <c r="E49" s="176">
        <f>'実質公債費比率（分子）の構造'!L$45</f>
        <v>343</v>
      </c>
      <c r="F49" s="176"/>
      <c r="G49" s="176"/>
      <c r="H49" s="176">
        <f>'実質公債費比率（分子）の構造'!M$45</f>
        <v>400</v>
      </c>
      <c r="I49" s="176"/>
      <c r="J49" s="176"/>
      <c r="K49" s="176">
        <f>'実質公債費比率（分子）の構造'!N$45</f>
        <v>420</v>
      </c>
      <c r="L49" s="176"/>
      <c r="M49" s="176"/>
      <c r="N49" s="176">
        <f>'実質公債費比率（分子）の構造'!O$45</f>
        <v>424</v>
      </c>
      <c r="O49" s="176"/>
      <c r="P49" s="176"/>
    </row>
    <row r="50" spans="1:16" x14ac:dyDescent="0.15">
      <c r="A50" s="176" t="s">
        <v>73</v>
      </c>
      <c r="B50" s="176" t="e">
        <f>NA()</f>
        <v>#N/A</v>
      </c>
      <c r="C50" s="176">
        <f>IF(ISNUMBER('実質公債費比率（分子）の構造'!K$53),'実質公債費比率（分子）の構造'!K$53,NA())</f>
        <v>88</v>
      </c>
      <c r="D50" s="176" t="e">
        <f>NA()</f>
        <v>#N/A</v>
      </c>
      <c r="E50" s="176" t="e">
        <f>NA()</f>
        <v>#N/A</v>
      </c>
      <c r="F50" s="176">
        <f>IF(ISNUMBER('実質公債費比率（分子）の構造'!L$53),'実質公債費比率（分子）の構造'!L$53,NA())</f>
        <v>170</v>
      </c>
      <c r="G50" s="176" t="e">
        <f>NA()</f>
        <v>#N/A</v>
      </c>
      <c r="H50" s="176" t="e">
        <f>NA()</f>
        <v>#N/A</v>
      </c>
      <c r="I50" s="176">
        <f>IF(ISNUMBER('実質公債費比率（分子）の構造'!M$53),'実質公債費比率（分子）の構造'!M$53,NA())</f>
        <v>173</v>
      </c>
      <c r="J50" s="176" t="e">
        <f>NA()</f>
        <v>#N/A</v>
      </c>
      <c r="K50" s="176" t="e">
        <f>NA()</f>
        <v>#N/A</v>
      </c>
      <c r="L50" s="176">
        <f>IF(ISNUMBER('実質公債費比率（分子）の構造'!N$53),'実質公債費比率（分子）の構造'!N$53,NA())</f>
        <v>190</v>
      </c>
      <c r="M50" s="176" t="e">
        <f>NA()</f>
        <v>#N/A</v>
      </c>
      <c r="N50" s="176" t="e">
        <f>NA()</f>
        <v>#N/A</v>
      </c>
      <c r="O50" s="176">
        <f>IF(ISNUMBER('実質公債費比率（分子）の構造'!O$53),'実質公債費比率（分子）の構造'!O$53,NA())</f>
        <v>177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3186</v>
      </c>
      <c r="E56" s="175"/>
      <c r="F56" s="175"/>
      <c r="G56" s="175">
        <f>'将来負担比率（分子）の構造'!J$52</f>
        <v>3286</v>
      </c>
      <c r="H56" s="175"/>
      <c r="I56" s="175"/>
      <c r="J56" s="175">
        <f>'将来負担比率（分子）の構造'!K$52</f>
        <v>3439</v>
      </c>
      <c r="K56" s="175"/>
      <c r="L56" s="175"/>
      <c r="M56" s="175">
        <f>'将来負担比率（分子）の構造'!L$52</f>
        <v>3253</v>
      </c>
      <c r="N56" s="175"/>
      <c r="O56" s="175"/>
      <c r="P56" s="175">
        <f>'将来負担比率（分子）の構造'!M$52</f>
        <v>3186</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3446</v>
      </c>
      <c r="E58" s="175"/>
      <c r="F58" s="175"/>
      <c r="G58" s="175">
        <f>'将来負担比率（分子）の構造'!J$50</f>
        <v>3318</v>
      </c>
      <c r="H58" s="175"/>
      <c r="I58" s="175"/>
      <c r="J58" s="175">
        <f>'将来負担比率（分子）の構造'!K$50</f>
        <v>3332</v>
      </c>
      <c r="K58" s="175"/>
      <c r="L58" s="175"/>
      <c r="M58" s="175">
        <f>'将来負担比率（分子）の構造'!L$50</f>
        <v>3866</v>
      </c>
      <c r="N58" s="175"/>
      <c r="O58" s="175"/>
      <c r="P58" s="175">
        <f>'将来負担比率（分子）の構造'!M$50</f>
        <v>4587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380</v>
      </c>
      <c r="C62" s="175"/>
      <c r="D62" s="175"/>
      <c r="E62" s="175">
        <f>'将来負担比率（分子）の構造'!J$45</f>
        <v>406</v>
      </c>
      <c r="F62" s="175"/>
      <c r="G62" s="175"/>
      <c r="H62" s="175">
        <f>'将来負担比率（分子）の構造'!K$45</f>
        <v>374</v>
      </c>
      <c r="I62" s="175"/>
      <c r="J62" s="175"/>
      <c r="K62" s="175">
        <f>'将来負担比率（分子）の構造'!L$45</f>
        <v>311</v>
      </c>
      <c r="L62" s="175"/>
      <c r="M62" s="175"/>
      <c r="N62" s="175">
        <f>'将来負担比率（分子）の構造'!M$45</f>
        <v>311</v>
      </c>
      <c r="O62" s="175"/>
      <c r="P62" s="175"/>
    </row>
    <row r="63" spans="1:16" x14ac:dyDescent="0.15">
      <c r="A63" s="175" t="s">
        <v>36</v>
      </c>
      <c r="B63" s="175">
        <f>'将来負担比率（分子）の構造'!I$44</f>
        <v>94</v>
      </c>
      <c r="C63" s="175"/>
      <c r="D63" s="175"/>
      <c r="E63" s="175">
        <f>'将来負担比率（分子）の構造'!J$44</f>
        <v>156</v>
      </c>
      <c r="F63" s="175"/>
      <c r="G63" s="175"/>
      <c r="H63" s="175">
        <f>'将来負担比率（分子）の構造'!K$44</f>
        <v>167</v>
      </c>
      <c r="I63" s="175"/>
      <c r="J63" s="175"/>
      <c r="K63" s="175">
        <f>'将来負担比率（分子）の構造'!L$44</f>
        <v>149</v>
      </c>
      <c r="L63" s="175"/>
      <c r="M63" s="175"/>
      <c r="N63" s="175">
        <f>'将来負担比率（分子）の構造'!M$44</f>
        <v>143</v>
      </c>
      <c r="O63" s="175"/>
      <c r="P63" s="175"/>
    </row>
    <row r="64" spans="1:16" x14ac:dyDescent="0.15">
      <c r="A64" s="175" t="s">
        <v>35</v>
      </c>
      <c r="B64" s="175">
        <f>'将来負担比率（分子）の構造'!I$43</f>
        <v>496</v>
      </c>
      <c r="C64" s="175"/>
      <c r="D64" s="175"/>
      <c r="E64" s="175">
        <f>'将来負担比率（分子）の構造'!J$43</f>
        <v>440</v>
      </c>
      <c r="F64" s="175"/>
      <c r="G64" s="175"/>
      <c r="H64" s="175">
        <f>'将来負担比率（分子）の構造'!K$43</f>
        <v>403</v>
      </c>
      <c r="I64" s="175"/>
      <c r="J64" s="175"/>
      <c r="K64" s="175">
        <f>'将来負担比率（分子）の構造'!L$43</f>
        <v>408</v>
      </c>
      <c r="L64" s="175"/>
      <c r="M64" s="175"/>
      <c r="N64" s="175">
        <f>'将来負担比率（分子）の構造'!M$43</f>
        <v>368</v>
      </c>
      <c r="O64" s="175"/>
      <c r="P64" s="175"/>
    </row>
    <row r="65" spans="1:16" x14ac:dyDescent="0.15">
      <c r="A65" s="175" t="s">
        <v>34</v>
      </c>
      <c r="B65" s="175" t="str">
        <f>'将来負担比率（分子）の構造'!I$42</f>
        <v>-</v>
      </c>
      <c r="C65" s="175"/>
      <c r="D65" s="175"/>
      <c r="E65" s="175" t="str">
        <f>'将来負担比率（分子）の構造'!J$42</f>
        <v>-</v>
      </c>
      <c r="F65" s="175"/>
      <c r="G65" s="175"/>
      <c r="H65" s="175">
        <f>'将来負担比率（分子）の構造'!K$42</f>
        <v>11</v>
      </c>
      <c r="I65" s="175"/>
      <c r="J65" s="175"/>
      <c r="K65" s="175">
        <f>'将来負担比率（分子）の構造'!L$42</f>
        <v>11</v>
      </c>
      <c r="L65" s="175"/>
      <c r="M65" s="175"/>
      <c r="N65" s="175">
        <f>'将来負担比率（分子）の構造'!M$42</f>
        <v>10</v>
      </c>
      <c r="O65" s="175"/>
      <c r="P65" s="175"/>
    </row>
    <row r="66" spans="1:16" x14ac:dyDescent="0.15">
      <c r="A66" s="175" t="s">
        <v>33</v>
      </c>
      <c r="B66" s="175">
        <f>'将来負担比率（分子）の構造'!I$41</f>
        <v>3746</v>
      </c>
      <c r="C66" s="175"/>
      <c r="D66" s="175"/>
      <c r="E66" s="175">
        <f>'将来負担比率（分子）の構造'!J$41</f>
        <v>3831</v>
      </c>
      <c r="F66" s="175"/>
      <c r="G66" s="175"/>
      <c r="H66" s="175">
        <f>'将来負担比率（分子）の構造'!K$41</f>
        <v>3833</v>
      </c>
      <c r="I66" s="175"/>
      <c r="J66" s="175"/>
      <c r="K66" s="175">
        <f>'将来負担比率（分子）の構造'!L$41</f>
        <v>3616</v>
      </c>
      <c r="L66" s="175"/>
      <c r="M66" s="175"/>
      <c r="N66" s="175">
        <f>'将来負担比率（分子）の構造'!M$41</f>
        <v>3533</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928</v>
      </c>
      <c r="C72" s="179">
        <f>基金残高に係る経年分析!G55</f>
        <v>926</v>
      </c>
      <c r="D72" s="179">
        <f>基金残高に係る経年分析!H55</f>
        <v>591</v>
      </c>
    </row>
    <row r="73" spans="1:16" x14ac:dyDescent="0.15">
      <c r="A73" s="178" t="s">
        <v>80</v>
      </c>
      <c r="B73" s="179">
        <f>基金残高に係る経年分析!F56</f>
        <v>365</v>
      </c>
      <c r="C73" s="179">
        <f>基金残高に係る経年分析!G56</f>
        <v>569</v>
      </c>
      <c r="D73" s="179">
        <f>基金残高に係る経年分析!H56</f>
        <v>574</v>
      </c>
    </row>
    <row r="74" spans="1:16" x14ac:dyDescent="0.15">
      <c r="A74" s="178" t="s">
        <v>81</v>
      </c>
      <c r="B74" s="179">
        <f>基金残高に係る経年分析!F57</f>
        <v>1839</v>
      </c>
      <c r="C74" s="179">
        <f>基金残高に係る経年分析!G57</f>
        <v>2174</v>
      </c>
      <c r="D74" s="179">
        <f>基金残高に係る経年分析!H57</f>
        <v>3229</v>
      </c>
    </row>
  </sheetData>
  <sheetProtection algorithmName="SHA-512" hashValue="eds8KmF6KsF4JnVBtJW/VqNn52A5CDBBnDkv1P+YJVVyAJtuRR6NLcU1Q5sudf5+ZDW/s+wpKzL7kSFbxp717A==" saltValue="O9sEpo0w/gHi/CGWWlVx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f-shirakawa</cp:lastModifiedBy>
  <cp:lastPrinted>2024-09-30T10:25:03Z</cp:lastPrinted>
  <dcterms:created xsi:type="dcterms:W3CDTF">2024-03-14T04:44:10Z</dcterms:created>
  <dcterms:modified xsi:type="dcterms:W3CDTF">2024-09-30T10:25:17Z</dcterms:modified>
  <cp:category/>
</cp:coreProperties>
</file>